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C:\Users\confer-14.SAGRADO\Desktop\Talleres ofrecidos\Excel Intermedio\"/>
    </mc:Choice>
  </mc:AlternateContent>
  <bookViews>
    <workbookView xWindow="0" yWindow="0" windowWidth="23040" windowHeight="9192" tabRatio="812"/>
  </bookViews>
  <sheets>
    <sheet name="Registro" sheetId="1" r:id="rId1"/>
    <sheet name="Notas" sheetId="12" r:id="rId2"/>
    <sheet name="$$$" sheetId="8" r:id="rId3"/>
    <sheet name="Encuesta intereses" sheetId="14" r:id="rId4"/>
    <sheet name="Acomodos razonables" sheetId="21" r:id="rId5"/>
    <sheet name="Conducta" sheetId="11" r:id="rId6"/>
    <sheet name="Asignaciones" sheetId="7" r:id="rId7"/>
    <sheet name="Exámen" sheetId="3" r:id="rId8"/>
    <sheet name="Quiz" sheetId="4" r:id="rId9"/>
    <sheet name="Informe oral " sheetId="5" r:id="rId10"/>
    <sheet name="Proyecto" sheetId="6" r:id="rId11"/>
    <sheet name="Bonos" sheetId="13" r:id="rId12"/>
  </sheets>
  <definedNames>
    <definedName name="_xlnm._FilterDatabase" localSheetId="0" hidden="1">Registro!$A$4:$N$29</definedName>
    <definedName name="_xlcn.WorksheetConnection_RegistroF10G121" hidden="1">Registro!$F$8:$G$10</definedName>
    <definedName name="Listado">Registro!$B:$B</definedName>
  </definedNames>
  <calcPr calcId="162913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" name="Range" connection="WorksheetConnection_Registro!$F$10:$G$12"/>
        </x15:modelTables>
      </x15:dataModel>
    </ext>
  </extLst>
</workbook>
</file>

<file path=xl/calcChain.xml><?xml version="1.0" encoding="utf-8"?>
<calcChain xmlns="http://schemas.openxmlformats.org/spreadsheetml/2006/main">
  <c r="J27" i="1" l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5" i="1"/>
  <c r="I6" i="12" l="1"/>
  <c r="I7" i="12"/>
  <c r="I9" i="12"/>
  <c r="I10" i="12"/>
  <c r="I11" i="12"/>
  <c r="I12" i="12"/>
  <c r="I13" i="12"/>
  <c r="I14" i="12"/>
  <c r="I15" i="12"/>
  <c r="I16" i="12"/>
  <c r="I17" i="12"/>
  <c r="I18" i="12"/>
  <c r="I19" i="12"/>
  <c r="I20" i="12"/>
  <c r="I21" i="12"/>
  <c r="I22" i="12"/>
  <c r="I23" i="12"/>
  <c r="I24" i="12"/>
  <c r="I5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A23" i="6"/>
  <c r="B23" i="6"/>
  <c r="A24" i="6"/>
  <c r="B24" i="6"/>
  <c r="A6" i="6"/>
  <c r="B6" i="6"/>
  <c r="A7" i="6"/>
  <c r="B7" i="6"/>
  <c r="A8" i="6"/>
  <c r="B8" i="6"/>
  <c r="A9" i="6"/>
  <c r="B9" i="6"/>
  <c r="A10" i="6"/>
  <c r="B10" i="6"/>
  <c r="A11" i="6"/>
  <c r="B11" i="6"/>
  <c r="A12" i="6"/>
  <c r="B12" i="6"/>
  <c r="A13" i="6"/>
  <c r="B13" i="6"/>
  <c r="A14" i="6"/>
  <c r="B14" i="6"/>
  <c r="A15" i="6"/>
  <c r="B15" i="6"/>
  <c r="A16" i="6"/>
  <c r="B16" i="6"/>
  <c r="A17" i="6"/>
  <c r="B17" i="6"/>
  <c r="A18" i="6"/>
  <c r="B18" i="6"/>
  <c r="A19" i="6"/>
  <c r="B19" i="6"/>
  <c r="A20" i="6"/>
  <c r="B20" i="6"/>
  <c r="A21" i="6"/>
  <c r="B21" i="6"/>
  <c r="A22" i="6"/>
  <c r="B22" i="6"/>
  <c r="B5" i="6"/>
  <c r="A5" i="6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5" i="12"/>
  <c r="H6" i="12"/>
  <c r="H7" i="12"/>
  <c r="H8" i="12"/>
  <c r="H9" i="12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5" i="12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H24" i="12" s="1"/>
  <c r="G5" i="5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5" i="12"/>
  <c r="C6" i="12"/>
  <c r="C8" i="12"/>
  <c r="C9" i="12"/>
  <c r="C10" i="12"/>
  <c r="C11" i="12"/>
  <c r="C12" i="12"/>
  <c r="C14" i="12"/>
  <c r="C15" i="12"/>
  <c r="C16" i="12"/>
  <c r="C17" i="12"/>
  <c r="C18" i="12"/>
  <c r="C19" i="12"/>
  <c r="C20" i="12"/>
  <c r="C21" i="12"/>
  <c r="C23" i="12"/>
  <c r="C24" i="12"/>
  <c r="C5" i="12"/>
  <c r="L6" i="1"/>
  <c r="L8" i="1"/>
  <c r="L9" i="1"/>
  <c r="L10" i="1"/>
  <c r="L11" i="1"/>
  <c r="L12" i="1"/>
  <c r="L14" i="1"/>
  <c r="L15" i="1"/>
  <c r="L16" i="1"/>
  <c r="L17" i="1"/>
  <c r="L18" i="1"/>
  <c r="L19" i="1"/>
  <c r="L20" i="1"/>
  <c r="L21" i="1"/>
  <c r="L23" i="1"/>
  <c r="L24" i="1"/>
  <c r="L5" i="1"/>
  <c r="I24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5" i="1"/>
  <c r="B5" i="12"/>
  <c r="B6" i="12"/>
  <c r="B7" i="12"/>
  <c r="B8" i="12"/>
  <c r="B9" i="12"/>
  <c r="B10" i="12"/>
  <c r="B11" i="12"/>
  <c r="B12" i="12"/>
  <c r="B13" i="12"/>
  <c r="B14" i="12"/>
  <c r="B15" i="12"/>
  <c r="B16" i="12"/>
  <c r="B17" i="12"/>
  <c r="B18" i="12"/>
  <c r="B19" i="12"/>
  <c r="B20" i="12"/>
  <c r="B21" i="12"/>
  <c r="B22" i="12"/>
  <c r="B23" i="12"/>
  <c r="B24" i="12"/>
  <c r="A24" i="12"/>
  <c r="A6" i="12"/>
  <c r="A7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5" i="12"/>
  <c r="I6" i="13"/>
  <c r="I7" i="13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5" i="13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5" i="5"/>
  <c r="A21" i="5"/>
  <c r="A22" i="5"/>
  <c r="A23" i="5"/>
  <c r="A24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5" i="5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5" i="4"/>
  <c r="M24" i="4"/>
  <c r="M23" i="4"/>
  <c r="M22" i="4"/>
  <c r="M21" i="4"/>
  <c r="M20" i="4"/>
  <c r="M19" i="4"/>
  <c r="M18" i="4"/>
  <c r="M17" i="4"/>
  <c r="M16" i="4"/>
  <c r="M15" i="4"/>
  <c r="M14" i="4"/>
  <c r="M13" i="4"/>
  <c r="M12" i="4"/>
  <c r="M11" i="4"/>
  <c r="M10" i="4"/>
  <c r="M9" i="4"/>
  <c r="M8" i="4"/>
  <c r="M7" i="4"/>
  <c r="M6" i="4"/>
  <c r="M5" i="4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5" i="3"/>
  <c r="B6" i="3" l="1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5" i="3"/>
  <c r="A23" i="3"/>
  <c r="A24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5" i="3"/>
  <c r="M6" i="7"/>
  <c r="D6" i="12" s="1"/>
  <c r="M7" i="7"/>
  <c r="D7" i="12" s="1"/>
  <c r="M8" i="7"/>
  <c r="D8" i="12" s="1"/>
  <c r="I8" i="12" s="1"/>
  <c r="M9" i="7"/>
  <c r="D9" i="12" s="1"/>
  <c r="M10" i="7"/>
  <c r="D10" i="12" s="1"/>
  <c r="M11" i="7"/>
  <c r="D11" i="12" s="1"/>
  <c r="M12" i="7"/>
  <c r="D12" i="12" s="1"/>
  <c r="M13" i="7"/>
  <c r="D13" i="12" s="1"/>
  <c r="M14" i="7"/>
  <c r="D14" i="12" s="1"/>
  <c r="M15" i="7"/>
  <c r="D15" i="12" s="1"/>
  <c r="M16" i="7"/>
  <c r="D16" i="12" s="1"/>
  <c r="M17" i="7"/>
  <c r="D17" i="12" s="1"/>
  <c r="M18" i="7"/>
  <c r="D18" i="12" s="1"/>
  <c r="M19" i="7"/>
  <c r="D19" i="12" s="1"/>
  <c r="M20" i="7"/>
  <c r="D20" i="12" s="1"/>
  <c r="M21" i="7"/>
  <c r="D21" i="12" s="1"/>
  <c r="M22" i="7"/>
  <c r="D22" i="12" s="1"/>
  <c r="M23" i="7"/>
  <c r="D23" i="12" s="1"/>
  <c r="M24" i="7"/>
  <c r="D24" i="12" s="1"/>
  <c r="M5" i="7"/>
  <c r="D5" i="12" s="1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A23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4" i="7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A24" i="13"/>
  <c r="A22" i="13"/>
  <c r="A23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19" i="13"/>
  <c r="A20" i="13"/>
  <c r="A21" i="13"/>
  <c r="A5" i="13"/>
  <c r="A6" i="8"/>
  <c r="B6" i="8"/>
  <c r="A7" i="8"/>
  <c r="B7" i="8"/>
  <c r="A8" i="8"/>
  <c r="B8" i="8"/>
  <c r="A9" i="8"/>
  <c r="B9" i="8"/>
  <c r="A10" i="8"/>
  <c r="B10" i="8"/>
  <c r="A11" i="8"/>
  <c r="B11" i="8"/>
  <c r="A12" i="8"/>
  <c r="B12" i="8"/>
  <c r="A13" i="8"/>
  <c r="B13" i="8"/>
  <c r="A14" i="8"/>
  <c r="B14" i="8"/>
  <c r="A15" i="8"/>
  <c r="B15" i="8"/>
  <c r="A16" i="8"/>
  <c r="B16" i="8"/>
  <c r="A17" i="8"/>
  <c r="B17" i="8"/>
  <c r="A18" i="8"/>
  <c r="B18" i="8"/>
  <c r="A19" i="8"/>
  <c r="B19" i="8"/>
  <c r="A20" i="8"/>
  <c r="B20" i="8"/>
  <c r="A21" i="8"/>
  <c r="B21" i="8"/>
  <c r="A22" i="8"/>
  <c r="B22" i="8"/>
  <c r="A23" i="8"/>
  <c r="B23" i="8"/>
  <c r="A24" i="8"/>
  <c r="B24" i="8"/>
  <c r="B5" i="8"/>
  <c r="A5" i="8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5" i="11"/>
  <c r="B6" i="14"/>
  <c r="B7" i="14"/>
  <c r="B8" i="14"/>
  <c r="B9" i="14"/>
  <c r="B10" i="14"/>
  <c r="B11" i="14"/>
  <c r="B12" i="14"/>
  <c r="B13" i="14"/>
  <c r="B14" i="14"/>
  <c r="B15" i="14"/>
  <c r="B16" i="14"/>
  <c r="B17" i="14"/>
  <c r="B18" i="14"/>
  <c r="B19" i="14"/>
  <c r="B20" i="14"/>
  <c r="B21" i="14"/>
  <c r="B22" i="14"/>
  <c r="B23" i="14"/>
  <c r="B24" i="14"/>
  <c r="A6" i="14"/>
  <c r="A7" i="14"/>
  <c r="A8" i="14"/>
  <c r="A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5" i="14"/>
  <c r="B5" i="14"/>
  <c r="A6" i="21"/>
  <c r="A7" i="21"/>
  <c r="A8" i="21"/>
  <c r="A9" i="21"/>
  <c r="A10" i="21"/>
  <c r="A11" i="21"/>
  <c r="A12" i="21"/>
  <c r="A13" i="21"/>
  <c r="A14" i="21"/>
  <c r="A15" i="21"/>
  <c r="A16" i="21"/>
  <c r="A17" i="21"/>
  <c r="A18" i="21"/>
  <c r="A19" i="21"/>
  <c r="A20" i="21"/>
  <c r="A21" i="21"/>
  <c r="A22" i="21"/>
  <c r="A23" i="21"/>
  <c r="A24" i="21"/>
  <c r="A25" i="21"/>
  <c r="A5" i="21"/>
  <c r="H6" i="11"/>
  <c r="H7" i="11"/>
  <c r="H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5" i="11"/>
  <c r="B24" i="21"/>
  <c r="B5" i="21"/>
  <c r="B6" i="21"/>
  <c r="B7" i="21"/>
  <c r="B8" i="21"/>
  <c r="B9" i="21"/>
  <c r="B10" i="21"/>
  <c r="B11" i="21"/>
  <c r="B12" i="21"/>
  <c r="B13" i="21"/>
  <c r="B14" i="21"/>
  <c r="B15" i="21"/>
  <c r="B16" i="21"/>
  <c r="B17" i="21"/>
  <c r="B18" i="21"/>
  <c r="B19" i="21"/>
  <c r="B20" i="21"/>
  <c r="B21" i="21"/>
  <c r="B22" i="21"/>
  <c r="B23" i="21"/>
  <c r="G25" i="8"/>
  <c r="H6" i="8"/>
  <c r="K13" i="1" s="1"/>
  <c r="H7" i="8"/>
  <c r="K16" i="1" s="1"/>
  <c r="H8" i="8"/>
  <c r="K23" i="1" s="1"/>
  <c r="H9" i="8"/>
  <c r="K24" i="1" s="1"/>
  <c r="H10" i="8"/>
  <c r="K22" i="1" s="1"/>
  <c r="H11" i="8"/>
  <c r="K10" i="1" s="1"/>
  <c r="H12" i="8"/>
  <c r="K5" i="1" s="1"/>
  <c r="H13" i="8"/>
  <c r="K15" i="1" s="1"/>
  <c r="H14" i="8"/>
  <c r="K11" i="1" s="1"/>
  <c r="H15" i="8"/>
  <c r="K18" i="1" s="1"/>
  <c r="H16" i="8"/>
  <c r="K19" i="1" s="1"/>
  <c r="H17" i="8"/>
  <c r="K6" i="1" s="1"/>
  <c r="H18" i="8"/>
  <c r="K21" i="1" s="1"/>
  <c r="H19" i="8"/>
  <c r="K20" i="1" s="1"/>
  <c r="H20" i="8"/>
  <c r="K17" i="1" s="1"/>
  <c r="H21" i="8"/>
  <c r="K7" i="1" s="1"/>
  <c r="H22" i="8"/>
  <c r="K14" i="1" s="1"/>
  <c r="H23" i="8"/>
  <c r="K12" i="1" s="1"/>
  <c r="H24" i="8"/>
  <c r="K8" i="1" s="1"/>
  <c r="H5" i="8"/>
  <c r="K9" i="1" s="1"/>
  <c r="A26" i="8"/>
  <c r="A27" i="8"/>
  <c r="A28" i="8"/>
  <c r="A29" i="8"/>
  <c r="L13" i="1" l="1"/>
  <c r="C13" i="12"/>
  <c r="H25" i="11"/>
  <c r="L22" i="1"/>
  <c r="C22" i="12"/>
  <c r="C7" i="12"/>
  <c r="L7" i="1"/>
  <c r="H26" i="8"/>
</calcChain>
</file>

<file path=xl/connections.xml><?xml version="1.0" encoding="utf-8"?>
<connections xmlns="http://schemas.openxmlformats.org/spreadsheetml/2006/main">
  <connection id="1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name="WorksheetConnection_Registro!$F$10:$G$12" type="102" refreshedVersion="6" minRefreshableVersion="5">
    <extLst>
      <ext xmlns:x15="http://schemas.microsoft.com/office/spreadsheetml/2010/11/main" uri="{DE250136-89BD-433C-8126-D09CA5730AF9}">
        <x15:connection id="Range">
          <x15:rangePr sourceName="_xlcn.WorksheetConnection_RegistroF10G121"/>
        </x15:connection>
      </ext>
    </extLst>
  </connection>
</connections>
</file>

<file path=xl/sharedStrings.xml><?xml version="1.0" encoding="utf-8"?>
<sst xmlns="http://schemas.openxmlformats.org/spreadsheetml/2006/main" count="392" uniqueCount="184">
  <si>
    <t>Datos sobre el grupo 4B</t>
  </si>
  <si>
    <t>Nombre</t>
  </si>
  <si>
    <t>Edad</t>
  </si>
  <si>
    <t>Pueblo</t>
  </si>
  <si>
    <t>Intereses</t>
  </si>
  <si>
    <t>Telefono</t>
  </si>
  <si>
    <t>Acom. Razonable</t>
  </si>
  <si>
    <t>Materiales</t>
  </si>
  <si>
    <t>E-mail</t>
  </si>
  <si>
    <t>Quiz</t>
  </si>
  <si>
    <t>Nota final</t>
  </si>
  <si>
    <t>Mes Cum.</t>
  </si>
  <si>
    <t>Conducta</t>
  </si>
  <si>
    <t>Observaciones</t>
  </si>
  <si>
    <t>Diaz Alvarez, Pedro</t>
  </si>
  <si>
    <t xml:space="preserve"> </t>
  </si>
  <si>
    <t>Fortis Jimenez, Evanet</t>
  </si>
  <si>
    <t>San Juan</t>
  </si>
  <si>
    <t>Suarez Vazquez, Luis</t>
  </si>
  <si>
    <t>Diaz Castro, Luis</t>
  </si>
  <si>
    <t xml:space="preserve">Vega Navarro, Michael </t>
  </si>
  <si>
    <t>Solis Ortiz, Francheska</t>
  </si>
  <si>
    <t>Arena Azul, Ariela</t>
  </si>
  <si>
    <t>Gomez Sanz, Fabián</t>
  </si>
  <si>
    <t>González Blanco, Fabiola</t>
  </si>
  <si>
    <t>Dominguez Torres, Daniel</t>
  </si>
  <si>
    <t>Lizardi Diaz, Alma Rosa</t>
  </si>
  <si>
    <t>Mendez Peña, Francisco</t>
  </si>
  <si>
    <t>Peña Vidal, Brenda</t>
  </si>
  <si>
    <t>Morales Crespo, Pablo</t>
  </si>
  <si>
    <t>León Furioso, David</t>
  </si>
  <si>
    <t>Cortes Guerrero, Rey</t>
  </si>
  <si>
    <t>Fuente Bravo, Amalia</t>
  </si>
  <si>
    <t>Flores Redondo, Emma</t>
  </si>
  <si>
    <t>Bayamón</t>
  </si>
  <si>
    <t>Toa Alta</t>
  </si>
  <si>
    <t>Cuadrado Blanco, Alba</t>
  </si>
  <si>
    <t>Caldos Gallego, Abigail</t>
  </si>
  <si>
    <t xml:space="preserve">  </t>
  </si>
  <si>
    <t>abril</t>
  </si>
  <si>
    <t>agosto</t>
  </si>
  <si>
    <t>septiembre</t>
  </si>
  <si>
    <t>enero</t>
  </si>
  <si>
    <t>mayo</t>
  </si>
  <si>
    <t>junio</t>
  </si>
  <si>
    <t>diciembre</t>
  </si>
  <si>
    <t>octubre</t>
  </si>
  <si>
    <t>febrero</t>
  </si>
  <si>
    <t>marzo</t>
  </si>
  <si>
    <t>deportes</t>
  </si>
  <si>
    <t>juegos electrónicos</t>
  </si>
  <si>
    <t>arte</t>
  </si>
  <si>
    <t>música</t>
  </si>
  <si>
    <t>leer</t>
  </si>
  <si>
    <t xml:space="preserve">jugar con muñecas </t>
  </si>
  <si>
    <t>787-790-9857</t>
  </si>
  <si>
    <t>787-787-7767</t>
  </si>
  <si>
    <t>787-728-1515</t>
  </si>
  <si>
    <t>787-590-5555</t>
  </si>
  <si>
    <t>939-987-3487</t>
  </si>
  <si>
    <t>787-234-6547</t>
  </si>
  <si>
    <t>787-346-9786</t>
  </si>
  <si>
    <t>939-790-9878</t>
  </si>
  <si>
    <t>787-987-0987</t>
  </si>
  <si>
    <t>939-675-0957</t>
  </si>
  <si>
    <t>787-924-4536</t>
  </si>
  <si>
    <t>787-256-8796</t>
  </si>
  <si>
    <t>787-345- 4573</t>
  </si>
  <si>
    <t>787-345-0978</t>
  </si>
  <si>
    <t>eva_lamunecapr@gmail.com</t>
  </si>
  <si>
    <t xml:space="preserve">pedroal_78@hotmail.com </t>
  </si>
  <si>
    <t>fabiola.fortis_765@yahoo.com</t>
  </si>
  <si>
    <t>luilamaquina123@prtc.net</t>
  </si>
  <si>
    <t>fransolort@hotmail.com</t>
  </si>
  <si>
    <t>eljugadorinvencible@gmail.com</t>
  </si>
  <si>
    <t>nena_artistica78@yahoo.es</t>
  </si>
  <si>
    <t>panaceartistica@greta.com</t>
  </si>
  <si>
    <t>biblicoypunto_777@gmail.com</t>
  </si>
  <si>
    <t>abigail.diaz@sagrado.edu</t>
  </si>
  <si>
    <t>bitimulnegro@hotmail.com</t>
  </si>
  <si>
    <t>davialeonfurioso@upr.edu</t>
  </si>
  <si>
    <t>lol_PR_deoro@yahoo.com</t>
  </si>
  <si>
    <t>emma.flores98@sagrado.edu</t>
  </si>
  <si>
    <t>albacuadrado456@gmail.com</t>
  </si>
  <si>
    <t xml:space="preserve">enfermedades contagiosas (ej.: hepatitis) </t>
  </si>
  <si>
    <t xml:space="preserve">impedimentos temporeros como resultado de un accidente que puedan necesitar un período corto de hospitalización o recuperación en el hogar </t>
  </si>
  <si>
    <t>Razones de acomodo razonables</t>
  </si>
  <si>
    <t>alergias o asma</t>
  </si>
  <si>
    <t>adicción a drogas o alcohol, mientras no estén utilizando drogas ilegales en ese momento</t>
  </si>
  <si>
    <t xml:space="preserve">enfermedades ambientales </t>
  </si>
  <si>
    <t>dificultades de atención.</t>
  </si>
  <si>
    <t>EC</t>
  </si>
  <si>
    <t>IT</t>
  </si>
  <si>
    <t>AL</t>
  </si>
  <si>
    <t>AD</t>
  </si>
  <si>
    <t>EZ</t>
  </si>
  <si>
    <t>DA</t>
  </si>
  <si>
    <t>Obtenido del Deparrtamento de Educacion https://www.de.pr.gov/wp-content/uploads/2017/08/2018-11-06-Manual-Acomodos-Final_Firmado.pdf</t>
  </si>
  <si>
    <t>Acomodos razonables</t>
  </si>
  <si>
    <t>AP</t>
  </si>
  <si>
    <t>AAL</t>
  </si>
  <si>
    <t>AFR</t>
  </si>
  <si>
    <t>ATI</t>
  </si>
  <si>
    <t>Estos acomodos los realiza el docente mientras está ofreciendo o presentando su clase. Consta en adaptar la forma en que presenta el material para que sea accesible para el estudiante.</t>
  </si>
  <si>
    <t>Permite a los estudiantes completar actividades, asignaciones y evaluaciones en diferentes maneras o de resolver u organizar problemas utilizando algún tipo de equipo u organizador que los asista</t>
  </si>
  <si>
    <t>Los acomodos de ambiente y lugar requieren de la planificación del docente y constan en organizar el salón de tal manera que permita el acceso equitativo del material.</t>
  </si>
  <si>
    <t>Aumentan la cantidad de tiempo permitido para completar una evaluación o asignación y quizás cambia la manera, orden u hora en que se organiza el tiempo, las materias o las tareas.</t>
  </si>
  <si>
    <t>Alternativas:</t>
  </si>
  <si>
    <t>completos</t>
  </si>
  <si>
    <t>parcial</t>
  </si>
  <si>
    <t>no</t>
  </si>
  <si>
    <t>quincecuentosPR@outlook.com</t>
  </si>
  <si>
    <t xml:space="preserve">leer </t>
  </si>
  <si>
    <t>$$$</t>
  </si>
  <si>
    <t>venta chocolate</t>
  </si>
  <si>
    <t>venta donas</t>
  </si>
  <si>
    <t>sorteo</t>
  </si>
  <si>
    <t>venta miscelaneos</t>
  </si>
  <si>
    <t>TOTAL</t>
  </si>
  <si>
    <t>Mencionó a Minecraft y Mario Kart</t>
  </si>
  <si>
    <t>Su muñeca preferida es las Pinipon</t>
  </si>
  <si>
    <t>Si vida el baloncesto</t>
  </si>
  <si>
    <t>Acción a tomar</t>
  </si>
  <si>
    <t>Cuota salón hogar ($)</t>
  </si>
  <si>
    <t xml:space="preserve">Actividad #1 </t>
  </si>
  <si>
    <t>Actividad #2</t>
  </si>
  <si>
    <t>Monto recogido (A1) ($)</t>
  </si>
  <si>
    <t>Monto recogido (A2) ($)</t>
  </si>
  <si>
    <t>subtotal</t>
  </si>
  <si>
    <t>Acomodos razonables sobre el grupo 4B</t>
  </si>
  <si>
    <t>Razones</t>
  </si>
  <si>
    <t>Agosto</t>
  </si>
  <si>
    <t>Septiembre</t>
  </si>
  <si>
    <t>Octubre</t>
  </si>
  <si>
    <t>Noviembre</t>
  </si>
  <si>
    <t>Diciembre</t>
  </si>
  <si>
    <t>Nota: Se utilizará una escala del 1 al 5</t>
  </si>
  <si>
    <t>Total</t>
  </si>
  <si>
    <t>Total (promedio)</t>
  </si>
  <si>
    <t>Promedio grupal</t>
  </si>
  <si>
    <t>Bono 1</t>
  </si>
  <si>
    <t>fecha entrega</t>
  </si>
  <si>
    <t>Bono 2</t>
  </si>
  <si>
    <t>Bono 3</t>
  </si>
  <si>
    <t>Fecha entrega</t>
  </si>
  <si>
    <t>Asignación #1</t>
  </si>
  <si>
    <t>Asignación #2</t>
  </si>
  <si>
    <t>Asignación #3</t>
  </si>
  <si>
    <t>Asignación #4</t>
  </si>
  <si>
    <t>Asignación #5</t>
  </si>
  <si>
    <t>FINAL</t>
  </si>
  <si>
    <t>NOTA:</t>
  </si>
  <si>
    <t>Examen #1</t>
  </si>
  <si>
    <t>Examen #2</t>
  </si>
  <si>
    <t>Examen Final</t>
  </si>
  <si>
    <t>Nota</t>
  </si>
  <si>
    <t>NOTA final:</t>
  </si>
  <si>
    <t>Quiz #1</t>
  </si>
  <si>
    <t>Quiz #2</t>
  </si>
  <si>
    <t>Quiz #3</t>
  </si>
  <si>
    <t>Quiz #4</t>
  </si>
  <si>
    <t>Quiz #5</t>
  </si>
  <si>
    <t>Cuotas recogidas - Grupo 4B</t>
  </si>
  <si>
    <t>Registro de puntuación de quiz -  Grupo 4B</t>
  </si>
  <si>
    <t>Informes orales - Grupo 4B</t>
  </si>
  <si>
    <t>Proyecto especial - Grupo 4B</t>
  </si>
  <si>
    <t>Trabajos para ganar bonos - Grupo 4B</t>
  </si>
  <si>
    <t>Asignaciones</t>
  </si>
  <si>
    <t>Examen</t>
  </si>
  <si>
    <t>3-dic-2019</t>
  </si>
  <si>
    <t>Conducta - Grupo 4B</t>
  </si>
  <si>
    <t>Intereses personales</t>
  </si>
  <si>
    <t>Encuesta sobre intereses personales - Grupo 4B</t>
  </si>
  <si>
    <t>Notas -  grupo 4B</t>
  </si>
  <si>
    <t>Asignaciones - Grupo 4B</t>
  </si>
  <si>
    <t>Notas exámenes -  Grupo 4B</t>
  </si>
  <si>
    <t>Informe escrito</t>
  </si>
  <si>
    <t>Informe oral</t>
  </si>
  <si>
    <t>fecha reporte oral</t>
  </si>
  <si>
    <t>Total puntos</t>
  </si>
  <si>
    <t>Parte escrita  (70%)</t>
  </si>
  <si>
    <t>Parte visual (30%)</t>
  </si>
  <si>
    <t>Final</t>
  </si>
  <si>
    <t>Proyecto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</si>
</sst>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[$-409]mmmmm;@"/>
    <numFmt numFmtId="165" formatCode="[$-409]d\-mmm\-yyyy;@"/>
    <numFmt numFmtId="166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5EB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7FFE7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EAF3F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3" fillId="0" borderId="0" xfId="0" applyFont="1" applyFill="1" applyAlignment="1">
      <alignment wrapText="1"/>
    </xf>
    <xf numFmtId="0" fontId="1" fillId="3" borderId="0" xfId="0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0" fillId="0" borderId="0" xfId="0" applyAlignment="1">
      <alignment horizontal="left" vertical="center" wrapText="1"/>
    </xf>
    <xf numFmtId="0" fontId="2" fillId="2" borderId="0" xfId="0" applyFont="1" applyFill="1" applyAlignment="1">
      <alignment wrapText="1"/>
    </xf>
    <xf numFmtId="0" fontId="2" fillId="0" borderId="0" xfId="0" applyFont="1" applyFill="1" applyAlignment="1">
      <alignment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9" borderId="0" xfId="0" applyFont="1" applyFill="1" applyAlignment="1">
      <alignment horizontal="center" vertical="center"/>
    </xf>
    <xf numFmtId="44" fontId="0" fillId="0" borderId="0" xfId="1" applyFont="1" applyAlignment="1">
      <alignment horizontal="center" vertical="center"/>
    </xf>
    <xf numFmtId="44" fontId="0" fillId="0" borderId="0" xfId="0" applyNumberFormat="1"/>
    <xf numFmtId="0" fontId="1" fillId="11" borderId="0" xfId="0" applyFont="1" applyFill="1" applyAlignment="1">
      <alignment horizontal="center" vertical="center" wrapText="1"/>
    </xf>
    <xf numFmtId="0" fontId="1" fillId="12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/>
    </xf>
    <xf numFmtId="0" fontId="1" fillId="12" borderId="0" xfId="0" applyFont="1" applyFill="1" applyAlignment="1">
      <alignment horizontal="center" vertical="center"/>
    </xf>
    <xf numFmtId="0" fontId="0" fillId="14" borderId="0" xfId="0" applyFill="1"/>
    <xf numFmtId="44" fontId="0" fillId="14" borderId="0" xfId="1" applyFont="1" applyFill="1" applyAlignment="1">
      <alignment horizontal="left" vertical="center"/>
    </xf>
    <xf numFmtId="0" fontId="1" fillId="5" borderId="0" xfId="0" applyFont="1" applyFill="1" applyAlignment="1">
      <alignment horizontal="center" vertical="center" wrapText="1"/>
    </xf>
    <xf numFmtId="0" fontId="1" fillId="15" borderId="0" xfId="0" applyFont="1" applyFill="1" applyAlignment="1">
      <alignment horizontal="center" vertical="center" wrapText="1"/>
    </xf>
    <xf numFmtId="44" fontId="0" fillId="16" borderId="0" xfId="1" applyFont="1" applyFill="1" applyAlignment="1">
      <alignment horizontal="left" vertical="center"/>
    </xf>
    <xf numFmtId="0" fontId="7" fillId="10" borderId="0" xfId="0" applyFont="1" applyFill="1" applyAlignment="1">
      <alignment horizontal="right"/>
    </xf>
    <xf numFmtId="44" fontId="5" fillId="0" borderId="0" xfId="0" applyNumberFormat="1" applyFont="1"/>
    <xf numFmtId="165" fontId="0" fillId="0" borderId="0" xfId="0" applyNumberFormat="1"/>
    <xf numFmtId="0" fontId="8" fillId="3" borderId="0" xfId="0" applyFont="1" applyFill="1" applyAlignment="1">
      <alignment horizontal="center" vertical="center"/>
    </xf>
    <xf numFmtId="0" fontId="8" fillId="14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Border="1"/>
    <xf numFmtId="0" fontId="8" fillId="18" borderId="1" xfId="0" applyFont="1" applyFill="1" applyBorder="1" applyAlignment="1">
      <alignment horizontal="center" vertical="center"/>
    </xf>
    <xf numFmtId="0" fontId="8" fillId="13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15" borderId="9" xfId="0" applyFont="1" applyFill="1" applyBorder="1" applyAlignment="1">
      <alignment horizontal="center" vertical="center"/>
    </xf>
    <xf numFmtId="0" fontId="8" fillId="17" borderId="9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10" borderId="0" xfId="0" applyFont="1" applyFill="1" applyAlignment="1">
      <alignment horizontal="center" vertical="center" wrapText="1"/>
    </xf>
    <xf numFmtId="166" fontId="0" fillId="0" borderId="0" xfId="0" applyNumberFormat="1" applyAlignment="1">
      <alignment horizontal="center" vertical="center"/>
    </xf>
    <xf numFmtId="166" fontId="8" fillId="10" borderId="0" xfId="0" applyNumberFormat="1" applyFont="1" applyFill="1" applyAlignment="1">
      <alignment horizontal="center" vertical="center"/>
    </xf>
    <xf numFmtId="0" fontId="0" fillId="10" borderId="12" xfId="0" applyFill="1" applyBorder="1" applyAlignment="1">
      <alignment horizontal="center" vertical="center"/>
    </xf>
    <xf numFmtId="0" fontId="1" fillId="19" borderId="19" xfId="0" applyFont="1" applyFill="1" applyBorder="1" applyAlignment="1">
      <alignment horizontal="center" vertical="center"/>
    </xf>
    <xf numFmtId="0" fontId="1" fillId="19" borderId="20" xfId="0" applyFont="1" applyFill="1" applyBorder="1" applyAlignment="1">
      <alignment horizontal="center" vertical="center"/>
    </xf>
    <xf numFmtId="0" fontId="1" fillId="20" borderId="19" xfId="0" applyFont="1" applyFill="1" applyBorder="1" applyAlignment="1">
      <alignment horizontal="center" vertical="center"/>
    </xf>
    <xf numFmtId="0" fontId="1" fillId="20" borderId="20" xfId="0" applyFont="1" applyFill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7" fillId="1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5" fontId="0" fillId="0" borderId="0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5" fontId="0" fillId="0" borderId="14" xfId="0" applyNumberFormat="1" applyBorder="1" applyAlignment="1">
      <alignment horizontal="center" vertical="center"/>
    </xf>
    <xf numFmtId="0" fontId="0" fillId="0" borderId="21" xfId="0" applyBorder="1"/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15" fontId="0" fillId="0" borderId="16" xfId="0" applyNumberFormat="1" applyBorder="1" applyAlignment="1">
      <alignment horizontal="center" vertical="center"/>
    </xf>
    <xf numFmtId="15" fontId="0" fillId="0" borderId="0" xfId="0" applyNumberFormat="1" applyAlignment="1">
      <alignment horizontal="center"/>
    </xf>
    <xf numFmtId="9" fontId="8" fillId="0" borderId="0" xfId="2" applyFont="1" applyAlignment="1">
      <alignment horizontal="center" vertical="center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left" vertical="center"/>
    </xf>
    <xf numFmtId="0" fontId="1" fillId="8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0" fillId="6" borderId="0" xfId="0" applyFill="1" applyAlignment="1">
      <alignment horizontal="center" vertical="center" wrapText="1"/>
    </xf>
    <xf numFmtId="9" fontId="0" fillId="0" borderId="0" xfId="2" applyFont="1"/>
    <xf numFmtId="9" fontId="0" fillId="0" borderId="0" xfId="2" applyFont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7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alignment horizontal="center" vertical="bottom" textRotation="0" wrapText="0" indent="0" justifyLastLine="0" shrinkToFit="0" readingOrder="0"/>
    </dxf>
    <dxf>
      <numFmt numFmtId="20" formatCode="d\-mmm\-yy"/>
      <alignment horizontal="center" vertical="bottom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3" formatCode="0%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E5FFFF"/>
      <color rgb="FFCCFFFF"/>
      <color rgb="FFFFFFCC"/>
      <color rgb="FFDDEBF7"/>
      <color rgb="FFFFFFE5"/>
      <color rgb="FFE7FFE7"/>
      <color rgb="FFEAF3FA"/>
      <color rgb="FFCCFF99"/>
      <color rgb="FFCCFFCC"/>
      <color rgb="FFE5EB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alcChain" Target="calcChain.xml"/><Relationship Id="rId26" Type="http://schemas.openxmlformats.org/officeDocument/2006/relationships/customXml" Target="../customXml/item8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34" Type="http://schemas.openxmlformats.org/officeDocument/2006/relationships/customXml" Target="../customXml/item1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owerPivotData" Target="model/item.data"/><Relationship Id="rId25" Type="http://schemas.openxmlformats.org/officeDocument/2006/relationships/customXml" Target="../customXml/item7.xml"/><Relationship Id="rId33" Type="http://schemas.openxmlformats.org/officeDocument/2006/relationships/customXml" Target="../customXml/item15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2.xml"/><Relationship Id="rId29" Type="http://schemas.openxmlformats.org/officeDocument/2006/relationships/customXml" Target="../customXml/item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6.xml"/><Relationship Id="rId32" Type="http://schemas.openxmlformats.org/officeDocument/2006/relationships/customXml" Target="../customXml/item14.xml"/><Relationship Id="rId37" Type="http://schemas.openxmlformats.org/officeDocument/2006/relationships/customXml" Target="../customXml/item19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23" Type="http://schemas.openxmlformats.org/officeDocument/2006/relationships/customXml" Target="../customXml/item5.xml"/><Relationship Id="rId28" Type="http://schemas.openxmlformats.org/officeDocument/2006/relationships/customXml" Target="../customXml/item10.xml"/><Relationship Id="rId36" Type="http://schemas.openxmlformats.org/officeDocument/2006/relationships/customXml" Target="../customXml/item18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31" Type="http://schemas.openxmlformats.org/officeDocument/2006/relationships/customXml" Target="../customXml/item1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Relationship Id="rId22" Type="http://schemas.openxmlformats.org/officeDocument/2006/relationships/customXml" Target="../customXml/item4.xml"/><Relationship Id="rId27" Type="http://schemas.openxmlformats.org/officeDocument/2006/relationships/customXml" Target="../customXml/item9.xml"/><Relationship Id="rId30" Type="http://schemas.openxmlformats.org/officeDocument/2006/relationships/customXml" Target="../customXml/item12.xml"/><Relationship Id="rId35" Type="http://schemas.openxmlformats.org/officeDocument/2006/relationships/customXml" Target="../customXml/item17.xml"/></Relationships>
</file>

<file path=xl/tables/table1.xml><?xml version="1.0" encoding="utf-8"?>
<table xmlns="http://schemas.openxmlformats.org/spreadsheetml/2006/main" id="14" name="Table14" displayName="Table14" ref="C4:I24" totalsRowShown="0" headerRowDxfId="72" dataDxfId="71">
  <tableColumns count="7">
    <tableColumn id="1" name="Conducta" dataDxfId="70">
      <calculatedColumnFormula>Conducta!H5</calculatedColumnFormula>
    </tableColumn>
    <tableColumn id="2" name="Asignaciones" dataDxfId="69">
      <calculatedColumnFormula>Table6[[#This Row],[Column11]]</calculatedColumnFormula>
    </tableColumn>
    <tableColumn id="3" name="Examen" dataDxfId="68">
      <calculatedColumnFormula>Table610[[#This Row],[Column11]]</calculatedColumnFormula>
    </tableColumn>
    <tableColumn id="4" name="Quiz" dataDxfId="67">
      <calculatedColumnFormula>Table611[[#This Row],[Column11]]</calculatedColumnFormula>
    </tableColumn>
    <tableColumn id="10" name="Proyecto" dataDxfId="66">
      <calculatedColumnFormula>Table12[[#This Row],[Total puntos]]</calculatedColumnFormula>
    </tableColumn>
    <tableColumn id="5" name="Informe oral" dataDxfId="65">
      <calculatedColumnFormula>Table61012[[#This Row],[Column11]]</calculatedColumnFormula>
    </tableColumn>
    <tableColumn id="6" name="Final" dataDxfId="64" dataCellStyle="Percent">
      <calculatedColumnFormula>((C5/5)+(D5/45)+(E5/100)+(F5/35)+(G5/100)+(H5/100))/6</calculatedColumnFormula>
    </tableColumn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6" name="Table6" displayName="Table6" ref="C4:N24" headerRowCount="0" totalsRowShown="0" headerRowDxfId="63" headerRowBorderDxfId="62">
  <tableColumns count="12">
    <tableColumn id="1" name="Column1" headerRowDxfId="61"/>
    <tableColumn id="2" name="Column2" headerRowDxfId="60"/>
    <tableColumn id="3" name="Column3" headerRowDxfId="59"/>
    <tableColumn id="4" name="Column4" headerRowDxfId="58"/>
    <tableColumn id="5" name="Column5" headerRowDxfId="57"/>
    <tableColumn id="6" name="Column6" headerRowDxfId="56"/>
    <tableColumn id="7" name="Column7" headerRowDxfId="55"/>
    <tableColumn id="8" name="Column8" headerRowDxfId="54"/>
    <tableColumn id="9" name="Column9" headerRowDxfId="53"/>
    <tableColumn id="10" name="Column10" headerRowDxfId="52"/>
    <tableColumn id="11" name="Column11" headerRowDxfId="51"/>
    <tableColumn id="12" name="Column12" headerRowDxfId="50"/>
  </tableColumns>
  <tableStyleInfo name="TableStyleLight19" showFirstColumn="0" showLastColumn="0" showRowStripes="1" showColumnStripes="0"/>
</table>
</file>

<file path=xl/tables/table3.xml><?xml version="1.0" encoding="utf-8"?>
<table xmlns="http://schemas.openxmlformats.org/spreadsheetml/2006/main" id="9" name="Table610" displayName="Table610" ref="C4:J24" headerRowCount="0" totalsRowShown="0" headerRowDxfId="49" headerRowBorderDxfId="48">
  <tableColumns count="8">
    <tableColumn id="1" name="Column1" headerRowDxfId="47"/>
    <tableColumn id="2" name="Column2" headerRowDxfId="46"/>
    <tableColumn id="3" name="Column3" headerRowDxfId="45"/>
    <tableColumn id="4" name="Column4" headerRowDxfId="44"/>
    <tableColumn id="5" name="Column5" headerRowDxfId="43"/>
    <tableColumn id="6" name="Column6" headerRowDxfId="42"/>
    <tableColumn id="11" name="Column11" headerRowDxfId="41"/>
    <tableColumn id="12" name="Column12" headerRowDxfId="40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10" name="Table611" displayName="Table611" ref="C4:N24" headerRowCount="0" totalsRowShown="0" headerRowDxfId="39" headerRowBorderDxfId="38">
  <tableColumns count="12">
    <tableColumn id="1" name="Column1" headerRowDxfId="37"/>
    <tableColumn id="2" name="Column2" headerRowDxfId="36"/>
    <tableColumn id="3" name="Column3" headerRowDxfId="35"/>
    <tableColumn id="4" name="Column4" headerRowDxfId="34"/>
    <tableColumn id="5" name="Column5" headerRowDxfId="33"/>
    <tableColumn id="6" name="Column6" headerRowDxfId="32"/>
    <tableColumn id="7" name="Column7" headerRowDxfId="31"/>
    <tableColumn id="8" name="Column8" headerRowDxfId="30"/>
    <tableColumn id="9" name="Column9" headerRowDxfId="29"/>
    <tableColumn id="10" name="Column10" headerRowDxfId="28"/>
    <tableColumn id="11" name="Column11" headerRowDxfId="27"/>
    <tableColumn id="12" name="Column12" headerRowDxfId="26"/>
  </tableColumns>
  <tableStyleInfo name="TableStyleLight15" showFirstColumn="0" showLastColumn="0" showRowStripes="1" showColumnStripes="0"/>
</table>
</file>

<file path=xl/tables/table5.xml><?xml version="1.0" encoding="utf-8"?>
<table xmlns="http://schemas.openxmlformats.org/spreadsheetml/2006/main" id="11" name="Table61012" displayName="Table61012" ref="C4:H24" headerRowCount="0" totalsRowShown="0" headerRowDxfId="25" headerRowBorderDxfId="24">
  <tableColumns count="6">
    <tableColumn id="1" name="Column1" headerRowDxfId="23"/>
    <tableColumn id="2" name="Column2" headerRowDxfId="22"/>
    <tableColumn id="3" name="Column3" headerRowDxfId="21"/>
    <tableColumn id="4" name="Column4" headerRowDxfId="20"/>
    <tableColumn id="11" name="Column11" headerRowDxfId="19"/>
    <tableColumn id="12" name="Column12" headerRowDxfId="18"/>
  </tableColumns>
  <tableStyleInfo name="TableStyleLight20" showFirstColumn="0" showLastColumn="0" showRowStripes="1" showColumnStripes="0"/>
</table>
</file>

<file path=xl/tables/table6.xml><?xml version="1.0" encoding="utf-8"?>
<table xmlns="http://schemas.openxmlformats.org/spreadsheetml/2006/main" id="12" name="Table12" displayName="Table12" ref="C4:F24" totalsRowShown="0" headerRowDxfId="17">
  <autoFilter ref="C4:F24">
    <filterColumn colId="0" hiddenButton="1"/>
    <filterColumn colId="1" hiddenButton="1"/>
    <filterColumn colId="2" hiddenButton="1"/>
    <filterColumn colId="3" hiddenButton="1"/>
  </autoFilter>
  <tableColumns count="4">
    <tableColumn id="1" name="Parte escrita  (70%)" dataDxfId="16"/>
    <tableColumn id="2" name="Parte visual (30%)" dataDxfId="15"/>
    <tableColumn id="3" name="Fecha entrega" dataDxfId="14"/>
    <tableColumn id="4" name="Total puntos" dataDxfId="13">
      <calculatedColumnFormula>C5+D5</calculatedColumnFormula>
    </tableColumn>
  </tableColumns>
  <tableStyleInfo name="TableStyleMedium3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2:N45"/>
  <sheetViews>
    <sheetView showZeros="0" tabSelected="1" topLeftCell="C1" zoomScale="115" zoomScaleNormal="115" workbookViewId="0">
      <selection activeCell="E31" sqref="E31"/>
    </sheetView>
  </sheetViews>
  <sheetFormatPr defaultRowHeight="14.4" x14ac:dyDescent="0.3"/>
  <cols>
    <col min="1" max="1" width="6.109375" style="1" customWidth="1"/>
    <col min="2" max="2" width="24.44140625" customWidth="1"/>
    <col min="3" max="3" width="8.33203125" customWidth="1"/>
    <col min="4" max="4" width="11.88671875" customWidth="1"/>
    <col min="5" max="5" width="12.6640625" customWidth="1"/>
    <col min="6" max="6" width="18.44140625" style="1" customWidth="1"/>
    <col min="7" max="7" width="14.33203125" customWidth="1"/>
    <col min="8" max="8" width="27.33203125" customWidth="1"/>
    <col min="9" max="9" width="15.88671875" customWidth="1"/>
    <col min="10" max="10" width="15.21875" customWidth="1"/>
    <col min="11" max="11" width="10.88671875" customWidth="1"/>
    <col min="12" max="12" width="11.33203125" customWidth="1"/>
    <col min="13" max="13" width="12.109375" customWidth="1"/>
    <col min="14" max="14" width="16.44140625" customWidth="1"/>
  </cols>
  <sheetData>
    <row r="2" spans="1:14" ht="21" customHeight="1" x14ac:dyDescent="0.4">
      <c r="B2" s="79" t="s">
        <v>0</v>
      </c>
      <c r="C2" s="79"/>
      <c r="D2" s="79"/>
      <c r="E2" s="79"/>
      <c r="F2" s="79"/>
      <c r="G2" s="79"/>
      <c r="H2" s="14"/>
      <c r="I2" s="15"/>
      <c r="J2" s="15"/>
      <c r="K2" s="3"/>
      <c r="L2" s="3"/>
      <c r="M2" s="3"/>
      <c r="N2" s="3"/>
    </row>
    <row r="4" spans="1:14" x14ac:dyDescent="0.3">
      <c r="B4" s="4" t="s">
        <v>1</v>
      </c>
      <c r="C4" s="4" t="s">
        <v>2</v>
      </c>
      <c r="D4" s="4" t="s">
        <v>3</v>
      </c>
      <c r="E4" s="4" t="s">
        <v>11</v>
      </c>
      <c r="F4" s="4" t="s">
        <v>4</v>
      </c>
      <c r="G4" s="4" t="s">
        <v>5</v>
      </c>
      <c r="H4" s="4" t="s">
        <v>8</v>
      </c>
      <c r="I4" s="5" t="s">
        <v>6</v>
      </c>
      <c r="J4" s="4" t="s">
        <v>7</v>
      </c>
      <c r="K4" s="4" t="s">
        <v>113</v>
      </c>
      <c r="L4" s="4" t="s">
        <v>12</v>
      </c>
      <c r="M4" s="4" t="s">
        <v>10</v>
      </c>
      <c r="N4" s="4" t="s">
        <v>13</v>
      </c>
    </row>
    <row r="5" spans="1:14" x14ac:dyDescent="0.3">
      <c r="A5" s="1">
        <v>1</v>
      </c>
      <c r="B5" t="s">
        <v>22</v>
      </c>
      <c r="C5" s="1">
        <v>11</v>
      </c>
      <c r="D5" s="1" t="s">
        <v>34</v>
      </c>
      <c r="E5" s="1" t="s">
        <v>39</v>
      </c>
      <c r="F5" s="1" t="s">
        <v>50</v>
      </c>
      <c r="H5" t="s">
        <v>75</v>
      </c>
      <c r="I5" s="1" t="str">
        <f>'Acomodos razonables'!C5</f>
        <v>AP</v>
      </c>
      <c r="J5" s="1" t="s">
        <v>108</v>
      </c>
      <c r="K5" s="21">
        <f>'$$$'!H12</f>
        <v>14.5</v>
      </c>
      <c r="L5" s="1">
        <f>Conducta!H5</f>
        <v>4.8</v>
      </c>
      <c r="M5" s="85">
        <f>Table14[[#This Row],[Final]]</f>
        <v>0.98</v>
      </c>
    </row>
    <row r="6" spans="1:14" x14ac:dyDescent="0.3">
      <c r="A6" s="1">
        <v>2</v>
      </c>
      <c r="B6" t="s">
        <v>37</v>
      </c>
      <c r="C6" s="1">
        <v>10</v>
      </c>
      <c r="D6" s="1" t="s">
        <v>34</v>
      </c>
      <c r="E6" s="1" t="s">
        <v>46</v>
      </c>
      <c r="F6" s="1" t="s">
        <v>52</v>
      </c>
      <c r="G6" s="1" t="s">
        <v>63</v>
      </c>
      <c r="H6" t="s">
        <v>78</v>
      </c>
      <c r="I6" s="1">
        <f>'Acomodos razonables'!C6</f>
        <v>0</v>
      </c>
      <c r="J6" s="1" t="s">
        <v>108</v>
      </c>
      <c r="K6" s="21">
        <f>'$$$'!H17</f>
        <v>11</v>
      </c>
      <c r="L6" s="1">
        <f>Conducta!H6</f>
        <v>3.6</v>
      </c>
      <c r="M6" s="85">
        <f>Table14[[#This Row],[Final]]</f>
        <v>0.86</v>
      </c>
    </row>
    <row r="7" spans="1:14" x14ac:dyDescent="0.3">
      <c r="A7" s="1">
        <v>3</v>
      </c>
      <c r="B7" t="s">
        <v>31</v>
      </c>
      <c r="C7" s="1">
        <v>11</v>
      </c>
      <c r="D7" s="1" t="s">
        <v>34</v>
      </c>
      <c r="E7" s="1" t="s">
        <v>43</v>
      </c>
      <c r="F7" s="1" t="s">
        <v>51</v>
      </c>
      <c r="G7" s="1" t="s">
        <v>66</v>
      </c>
      <c r="H7" s="9"/>
      <c r="I7" s="1">
        <f>'Acomodos razonables'!C7</f>
        <v>0</v>
      </c>
      <c r="J7" s="1" t="s">
        <v>109</v>
      </c>
      <c r="K7" s="21">
        <f>'$$$'!H21</f>
        <v>20</v>
      </c>
      <c r="L7" s="1">
        <f>Conducta!H7</f>
        <v>3</v>
      </c>
      <c r="M7" s="85">
        <f>Table14[[#This Row],[Final]]</f>
        <v>0.8783333333333333</v>
      </c>
    </row>
    <row r="8" spans="1:14" x14ac:dyDescent="0.3">
      <c r="A8" s="1">
        <v>4</v>
      </c>
      <c r="B8" t="s">
        <v>36</v>
      </c>
      <c r="C8" s="1">
        <v>10</v>
      </c>
      <c r="D8" s="1" t="s">
        <v>34</v>
      </c>
      <c r="E8" s="1" t="s">
        <v>46</v>
      </c>
      <c r="F8" s="1" t="s">
        <v>53</v>
      </c>
      <c r="H8" t="s">
        <v>83</v>
      </c>
      <c r="I8" s="1" t="str">
        <f>'Acomodos razonables'!C8</f>
        <v>AFR</v>
      </c>
      <c r="J8" s="1" t="s">
        <v>110</v>
      </c>
      <c r="K8" s="21">
        <f>'$$$'!H24</f>
        <v>26</v>
      </c>
      <c r="L8" s="1">
        <f>Conducta!H8</f>
        <v>4.4000000000000004</v>
      </c>
      <c r="M8" s="85">
        <f>Table14[[#This Row],[Final]]</f>
        <v>0.67833333333333334</v>
      </c>
    </row>
    <row r="9" spans="1:14" x14ac:dyDescent="0.3">
      <c r="A9" s="1">
        <v>5</v>
      </c>
      <c r="B9" t="s">
        <v>14</v>
      </c>
      <c r="C9" s="1">
        <v>11</v>
      </c>
      <c r="D9" s="1" t="s">
        <v>34</v>
      </c>
      <c r="E9" s="1" t="s">
        <v>39</v>
      </c>
      <c r="F9" s="1" t="s">
        <v>50</v>
      </c>
      <c r="G9" s="1" t="s">
        <v>55</v>
      </c>
      <c r="H9" s="9" t="s">
        <v>70</v>
      </c>
      <c r="I9" s="1">
        <f>'Acomodos razonables'!C9</f>
        <v>0</v>
      </c>
      <c r="J9" s="1" t="s">
        <v>108</v>
      </c>
      <c r="K9" s="21">
        <f>'$$$'!H5</f>
        <v>15</v>
      </c>
      <c r="L9" s="1">
        <f>Conducta!H9</f>
        <v>4.5999999999999996</v>
      </c>
      <c r="M9" s="85">
        <f>Table14[[#This Row],[Final]]</f>
        <v>0.9253042328042328</v>
      </c>
    </row>
    <row r="10" spans="1:14" x14ac:dyDescent="0.3">
      <c r="A10" s="1">
        <v>6</v>
      </c>
      <c r="B10" t="s">
        <v>19</v>
      </c>
      <c r="C10" s="1">
        <v>11</v>
      </c>
      <c r="D10" s="1" t="s">
        <v>35</v>
      </c>
      <c r="E10" s="1" t="s">
        <v>39</v>
      </c>
      <c r="F10" s="1" t="s">
        <v>50</v>
      </c>
      <c r="G10" s="1" t="s">
        <v>59</v>
      </c>
      <c r="H10" t="s">
        <v>74</v>
      </c>
      <c r="I10" s="1" t="str">
        <f>'Acomodos razonables'!C10</f>
        <v>AFR</v>
      </c>
      <c r="J10" s="1" t="s">
        <v>108</v>
      </c>
      <c r="K10" s="21">
        <f>'$$$'!H11</f>
        <v>15</v>
      </c>
      <c r="L10" s="1">
        <f>Conducta!H10</f>
        <v>4.4000000000000004</v>
      </c>
      <c r="M10" s="85">
        <f>Table14[[#This Row],[Final]]</f>
        <v>0.87816137566137575</v>
      </c>
    </row>
    <row r="11" spans="1:14" x14ac:dyDescent="0.3">
      <c r="A11" s="1">
        <v>7</v>
      </c>
      <c r="B11" t="s">
        <v>25</v>
      </c>
      <c r="C11" s="1">
        <v>10</v>
      </c>
      <c r="D11" s="1" t="s">
        <v>17</v>
      </c>
      <c r="E11" s="1" t="s">
        <v>45</v>
      </c>
      <c r="F11" s="1" t="s">
        <v>53</v>
      </c>
      <c r="H11" s="9"/>
      <c r="I11" s="1">
        <f>'Acomodos razonables'!C11</f>
        <v>0</v>
      </c>
      <c r="J11" s="1" t="s">
        <v>108</v>
      </c>
      <c r="K11" s="21">
        <f>'$$$'!H14</f>
        <v>10</v>
      </c>
      <c r="L11" s="1">
        <f>Conducta!H11</f>
        <v>4.5999999999999996</v>
      </c>
      <c r="M11" s="85">
        <f>Table14[[#This Row],[Final]]</f>
        <v>0.87092592592592588</v>
      </c>
    </row>
    <row r="12" spans="1:14" x14ac:dyDescent="0.3">
      <c r="A12" s="1">
        <v>8</v>
      </c>
      <c r="B12" t="s">
        <v>33</v>
      </c>
      <c r="C12" s="1">
        <v>11</v>
      </c>
      <c r="D12" s="1" t="s">
        <v>34</v>
      </c>
      <c r="E12" s="1" t="s">
        <v>48</v>
      </c>
      <c r="F12" s="1" t="s">
        <v>54</v>
      </c>
      <c r="G12" s="1" t="s">
        <v>68</v>
      </c>
      <c r="H12" t="s">
        <v>82</v>
      </c>
      <c r="I12" s="1">
        <f>'Acomodos razonables'!C12</f>
        <v>0</v>
      </c>
      <c r="J12" s="1" t="s">
        <v>109</v>
      </c>
      <c r="K12" s="21">
        <f>'$$$'!H23</f>
        <v>18</v>
      </c>
      <c r="L12" s="1">
        <f>Conducta!H12</f>
        <v>4.5999999999999996</v>
      </c>
      <c r="M12" s="85">
        <f>Table14[[#This Row],[Final]]</f>
        <v>0.85046296296296298</v>
      </c>
    </row>
    <row r="13" spans="1:14" x14ac:dyDescent="0.3">
      <c r="A13" s="1">
        <v>9</v>
      </c>
      <c r="B13" t="s">
        <v>16</v>
      </c>
      <c r="C13" s="1">
        <v>10</v>
      </c>
      <c r="D13" s="1" t="s">
        <v>34</v>
      </c>
      <c r="E13" s="1" t="s">
        <v>40</v>
      </c>
      <c r="F13" s="1" t="s">
        <v>54</v>
      </c>
      <c r="G13" s="1" t="s">
        <v>58</v>
      </c>
      <c r="H13" s="9" t="s">
        <v>69</v>
      </c>
      <c r="I13" s="1" t="str">
        <f>'Acomodos razonables'!C13</f>
        <v>ATI</v>
      </c>
      <c r="J13" s="1" t="s">
        <v>109</v>
      </c>
      <c r="K13" s="21">
        <f>'$$$'!H6</f>
        <v>15</v>
      </c>
      <c r="L13" s="1">
        <f>Conducta!H13</f>
        <v>3.2</v>
      </c>
      <c r="M13" s="85">
        <f>Table14[[#This Row],[Final]]</f>
        <v>0.77948412698412695</v>
      </c>
    </row>
    <row r="14" spans="1:14" x14ac:dyDescent="0.3">
      <c r="A14" s="1">
        <v>10</v>
      </c>
      <c r="B14" t="s">
        <v>32</v>
      </c>
      <c r="C14" s="1">
        <v>11</v>
      </c>
      <c r="D14" s="1" t="s">
        <v>34</v>
      </c>
      <c r="E14" s="1" t="s">
        <v>47</v>
      </c>
      <c r="F14" s="1" t="s">
        <v>54</v>
      </c>
      <c r="G14" s="1" t="s">
        <v>67</v>
      </c>
      <c r="H14" t="s">
        <v>81</v>
      </c>
      <c r="I14" s="1">
        <f>'Acomodos razonables'!C14</f>
        <v>0</v>
      </c>
      <c r="J14" s="1" t="s">
        <v>109</v>
      </c>
      <c r="K14" s="21">
        <f>'$$$'!H22</f>
        <v>20</v>
      </c>
      <c r="L14" s="1">
        <f>Conducta!H14</f>
        <v>4.4000000000000004</v>
      </c>
      <c r="M14" s="85">
        <f>Table14[[#This Row],[Final]]</f>
        <v>0.9251058201058201</v>
      </c>
    </row>
    <row r="15" spans="1:14" x14ac:dyDescent="0.3">
      <c r="A15" s="1">
        <v>11</v>
      </c>
      <c r="B15" t="s">
        <v>23</v>
      </c>
      <c r="C15" s="1">
        <v>11</v>
      </c>
      <c r="D15" s="1" t="s">
        <v>34</v>
      </c>
      <c r="E15" s="1" t="s">
        <v>44</v>
      </c>
      <c r="F15" s="1" t="s">
        <v>52</v>
      </c>
      <c r="G15" s="1" t="s">
        <v>60</v>
      </c>
      <c r="H15" t="s">
        <v>111</v>
      </c>
      <c r="I15" s="1" t="str">
        <f>'Acomodos razonables'!C15</f>
        <v>ATI</v>
      </c>
      <c r="J15" s="1" t="s">
        <v>109</v>
      </c>
      <c r="K15" s="21">
        <f>'$$$'!H13</f>
        <v>14</v>
      </c>
      <c r="L15" s="1">
        <f>Conducta!H15</f>
        <v>4.5999999999999996</v>
      </c>
      <c r="M15" s="85">
        <f>Table14[[#This Row],[Final]]</f>
        <v>0.84388888888888891</v>
      </c>
    </row>
    <row r="16" spans="1:14" x14ac:dyDescent="0.3">
      <c r="A16" s="1">
        <v>12</v>
      </c>
      <c r="B16" t="s">
        <v>24</v>
      </c>
      <c r="C16" s="1">
        <v>10</v>
      </c>
      <c r="D16" s="1" t="s">
        <v>17</v>
      </c>
      <c r="E16" s="1" t="s">
        <v>41</v>
      </c>
      <c r="F16" s="1" t="s">
        <v>49</v>
      </c>
      <c r="G16" s="1" t="s">
        <v>56</v>
      </c>
      <c r="H16" t="s">
        <v>71</v>
      </c>
      <c r="I16" s="1">
        <f>'Acomodos razonables'!C16</f>
        <v>0</v>
      </c>
      <c r="J16" s="1" t="s">
        <v>110</v>
      </c>
      <c r="K16" s="21">
        <f>'$$$'!H7</f>
        <v>15.5</v>
      </c>
      <c r="L16" s="1">
        <f>Conducta!H16</f>
        <v>4.8</v>
      </c>
      <c r="M16" s="85">
        <f>Table14[[#This Row],[Final]]</f>
        <v>0.91740740740740756</v>
      </c>
    </row>
    <row r="17" spans="1:13" x14ac:dyDescent="0.3">
      <c r="A17" s="1">
        <v>13</v>
      </c>
      <c r="B17" t="s">
        <v>30</v>
      </c>
      <c r="C17" s="1">
        <v>10</v>
      </c>
      <c r="D17" s="1" t="s">
        <v>34</v>
      </c>
      <c r="E17" s="1" t="s">
        <v>46</v>
      </c>
      <c r="F17" s="1" t="s">
        <v>50</v>
      </c>
      <c r="G17" s="1" t="s">
        <v>65</v>
      </c>
      <c r="H17" t="s">
        <v>80</v>
      </c>
      <c r="I17" s="1" t="str">
        <f>'Acomodos razonables'!C17</f>
        <v>ATI</v>
      </c>
      <c r="J17" s="1" t="s">
        <v>110</v>
      </c>
      <c r="K17" s="21">
        <f>'$$$'!H20</f>
        <v>18</v>
      </c>
      <c r="L17" s="1">
        <f>Conducta!H17</f>
        <v>4.8</v>
      </c>
      <c r="M17" s="85">
        <f>Table14[[#This Row],[Final]]</f>
        <v>0.91462962962962957</v>
      </c>
    </row>
    <row r="18" spans="1:13" x14ac:dyDescent="0.3">
      <c r="A18" s="1">
        <v>14</v>
      </c>
      <c r="B18" t="s">
        <v>26</v>
      </c>
      <c r="C18" s="1">
        <v>10</v>
      </c>
      <c r="D18" s="1" t="s">
        <v>35</v>
      </c>
      <c r="E18" s="1" t="s">
        <v>45</v>
      </c>
      <c r="F18" s="1" t="s">
        <v>51</v>
      </c>
      <c r="G18" s="1" t="s">
        <v>61</v>
      </c>
      <c r="H18" t="s">
        <v>76</v>
      </c>
      <c r="I18" s="1" t="str">
        <f>'Acomodos razonables'!C18</f>
        <v>ATI</v>
      </c>
      <c r="J18" s="1" t="s">
        <v>108</v>
      </c>
      <c r="K18" s="21">
        <f>'$$$'!H15</f>
        <v>9</v>
      </c>
      <c r="L18" s="1">
        <f>Conducta!H18</f>
        <v>5</v>
      </c>
      <c r="M18" s="85">
        <f>Table14[[#This Row],[Final]]</f>
        <v>0.89330687830687838</v>
      </c>
    </row>
    <row r="19" spans="1:13" x14ac:dyDescent="0.3">
      <c r="A19" s="1">
        <v>15</v>
      </c>
      <c r="B19" t="s">
        <v>27</v>
      </c>
      <c r="C19" s="1">
        <v>11</v>
      </c>
      <c r="D19" s="1" t="s">
        <v>34</v>
      </c>
      <c r="E19" s="1" t="s">
        <v>44</v>
      </c>
      <c r="F19" s="1" t="s">
        <v>50</v>
      </c>
      <c r="G19" s="1" t="s">
        <v>62</v>
      </c>
      <c r="H19" t="s">
        <v>77</v>
      </c>
      <c r="I19" s="1">
        <f>'Acomodos razonables'!C19</f>
        <v>0</v>
      </c>
      <c r="J19" s="1" t="s">
        <v>108</v>
      </c>
      <c r="K19" s="21">
        <f>'$$$'!H16</f>
        <v>11</v>
      </c>
      <c r="L19" s="1">
        <f>Conducta!H19</f>
        <v>5</v>
      </c>
      <c r="M19" s="85">
        <f>Table14[[#This Row],[Final]]</f>
        <v>0.86367724867724871</v>
      </c>
    </row>
    <row r="20" spans="1:13" x14ac:dyDescent="0.3">
      <c r="A20" s="1">
        <v>16</v>
      </c>
      <c r="B20" t="s">
        <v>29</v>
      </c>
      <c r="C20" s="1">
        <v>10</v>
      </c>
      <c r="D20" s="1" t="s">
        <v>35</v>
      </c>
      <c r="E20" s="1" t="s">
        <v>40</v>
      </c>
      <c r="F20" s="1" t="s">
        <v>50</v>
      </c>
      <c r="H20" s="9"/>
      <c r="I20" s="1">
        <f>'Acomodos razonables'!C20</f>
        <v>0</v>
      </c>
      <c r="J20" s="1" t="s">
        <v>108</v>
      </c>
      <c r="K20" s="21">
        <f>'$$$'!H19</f>
        <v>18</v>
      </c>
      <c r="L20" s="1">
        <f>Conducta!H20</f>
        <v>5</v>
      </c>
      <c r="M20" s="85">
        <f>Table14[[#This Row],[Final]]</f>
        <v>0.93232804232804234</v>
      </c>
    </row>
    <row r="21" spans="1:13" x14ac:dyDescent="0.3">
      <c r="A21" s="1">
        <v>17</v>
      </c>
      <c r="B21" t="s">
        <v>28</v>
      </c>
      <c r="C21" s="1">
        <v>10</v>
      </c>
      <c r="D21" s="1" t="s">
        <v>34</v>
      </c>
      <c r="E21" s="1" t="s">
        <v>40</v>
      </c>
      <c r="F21" s="1" t="s">
        <v>52</v>
      </c>
      <c r="G21" s="1" t="s">
        <v>64</v>
      </c>
      <c r="H21" t="s">
        <v>79</v>
      </c>
      <c r="I21" s="1">
        <f>'Acomodos razonables'!C21</f>
        <v>0</v>
      </c>
      <c r="J21" s="1" t="s">
        <v>108</v>
      </c>
      <c r="K21" s="21">
        <f>'$$$'!H18</f>
        <v>11</v>
      </c>
      <c r="L21" s="1">
        <f>Conducta!H21</f>
        <v>4.4000000000000004</v>
      </c>
      <c r="M21" s="85">
        <f>Table14[[#This Row],[Final]]</f>
        <v>0.91842592592592587</v>
      </c>
    </row>
    <row r="22" spans="1:13" x14ac:dyDescent="0.3">
      <c r="A22" s="1">
        <v>18</v>
      </c>
      <c r="B22" t="s">
        <v>21</v>
      </c>
      <c r="C22" s="1">
        <v>10</v>
      </c>
      <c r="D22" s="1" t="s">
        <v>35</v>
      </c>
      <c r="E22" s="1" t="s">
        <v>40</v>
      </c>
      <c r="F22" s="1" t="s">
        <v>50</v>
      </c>
      <c r="H22" t="s">
        <v>73</v>
      </c>
      <c r="I22" s="1">
        <f>'Acomodos razonables'!C22</f>
        <v>0</v>
      </c>
      <c r="J22" s="1" t="s">
        <v>108</v>
      </c>
      <c r="K22" s="21">
        <f>'$$$'!H10</f>
        <v>15.5</v>
      </c>
      <c r="L22" s="1">
        <f>Conducta!H22</f>
        <v>3.6</v>
      </c>
      <c r="M22" s="85">
        <f>Table14[[#This Row],[Final]]</f>
        <v>0.86486772486772479</v>
      </c>
    </row>
    <row r="23" spans="1:13" x14ac:dyDescent="0.3">
      <c r="A23" s="1">
        <v>19</v>
      </c>
      <c r="B23" t="s">
        <v>18</v>
      </c>
      <c r="C23" s="1">
        <v>11</v>
      </c>
      <c r="D23" s="1" t="s">
        <v>35</v>
      </c>
      <c r="E23" s="1" t="s">
        <v>42</v>
      </c>
      <c r="F23" s="1" t="s">
        <v>50</v>
      </c>
      <c r="G23" s="1" t="s">
        <v>57</v>
      </c>
      <c r="H23" t="s">
        <v>72</v>
      </c>
      <c r="I23" s="1">
        <f>'Acomodos razonables'!C23</f>
        <v>0</v>
      </c>
      <c r="J23" s="1" t="s">
        <v>108</v>
      </c>
      <c r="K23" s="21">
        <f>'$$$'!H8</f>
        <v>12</v>
      </c>
      <c r="L23" s="1">
        <f>Conducta!H23</f>
        <v>4.8</v>
      </c>
      <c r="M23" s="85">
        <f>Table14[[#This Row],[Final]]</f>
        <v>0.9207010582010583</v>
      </c>
    </row>
    <row r="24" spans="1:13" x14ac:dyDescent="0.3">
      <c r="A24" s="1">
        <v>20</v>
      </c>
      <c r="B24" t="s">
        <v>20</v>
      </c>
      <c r="C24" s="1">
        <v>12</v>
      </c>
      <c r="D24" s="1" t="s">
        <v>34</v>
      </c>
      <c r="E24" s="1" t="s">
        <v>43</v>
      </c>
      <c r="F24" s="1" t="s">
        <v>50</v>
      </c>
      <c r="G24" s="1" t="s">
        <v>61</v>
      </c>
      <c r="H24" s="9"/>
      <c r="I24" s="1">
        <f>'Acomodos razonables'!C24</f>
        <v>0</v>
      </c>
      <c r="J24" s="1" t="s">
        <v>108</v>
      </c>
      <c r="K24" s="21">
        <f>'$$$'!H9</f>
        <v>15</v>
      </c>
      <c r="L24" s="1">
        <f>Conducta!H24</f>
        <v>4.8</v>
      </c>
      <c r="M24" s="85">
        <f>Table14[[#This Row],[Final]]</f>
        <v>0.95783068783068792</v>
      </c>
    </row>
    <row r="25" spans="1:13" x14ac:dyDescent="0.3">
      <c r="A25" s="1" t="s">
        <v>15</v>
      </c>
    </row>
    <row r="26" spans="1:13" x14ac:dyDescent="0.3">
      <c r="A26" s="1" t="s">
        <v>15</v>
      </c>
    </row>
    <row r="27" spans="1:13" x14ac:dyDescent="0.3">
      <c r="A27" s="1" t="s">
        <v>15</v>
      </c>
      <c r="I27" t="s">
        <v>15</v>
      </c>
      <c r="J27">
        <f>COUNTIF(M5:M24,89)</f>
        <v>0</v>
      </c>
    </row>
    <row r="28" spans="1:13" x14ac:dyDescent="0.3">
      <c r="A28" s="1" t="s">
        <v>15</v>
      </c>
    </row>
    <row r="29" spans="1:13" x14ac:dyDescent="0.3">
      <c r="A29" s="1" t="s">
        <v>15</v>
      </c>
    </row>
    <row r="33" spans="2:2" x14ac:dyDescent="0.3">
      <c r="B33" s="33" t="s">
        <v>15</v>
      </c>
    </row>
    <row r="34" spans="2:2" x14ac:dyDescent="0.3">
      <c r="B34" s="33"/>
    </row>
    <row r="35" spans="2:2" x14ac:dyDescent="0.3">
      <c r="B35" s="33"/>
    </row>
    <row r="36" spans="2:2" x14ac:dyDescent="0.3">
      <c r="B36" s="33"/>
    </row>
    <row r="37" spans="2:2" x14ac:dyDescent="0.3">
      <c r="B37" s="33"/>
    </row>
    <row r="38" spans="2:2" x14ac:dyDescent="0.3">
      <c r="B38" s="33"/>
    </row>
    <row r="39" spans="2:2" x14ac:dyDescent="0.3">
      <c r="B39" s="33"/>
    </row>
    <row r="40" spans="2:2" x14ac:dyDescent="0.3">
      <c r="B40" s="33"/>
    </row>
    <row r="41" spans="2:2" x14ac:dyDescent="0.3">
      <c r="B41" s="33"/>
    </row>
    <row r="42" spans="2:2" x14ac:dyDescent="0.3">
      <c r="B42" s="33"/>
    </row>
    <row r="43" spans="2:2" x14ac:dyDescent="0.3">
      <c r="B43" s="33"/>
    </row>
    <row r="44" spans="2:2" x14ac:dyDescent="0.3">
      <c r="B44" s="33"/>
    </row>
    <row r="45" spans="2:2" x14ac:dyDescent="0.3">
      <c r="B45" s="33"/>
    </row>
  </sheetData>
  <sortState ref="A5:N29">
    <sortCondition ref="B5"/>
  </sortState>
  <mergeCells count="1">
    <mergeCell ref="B2:G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B88F"/>
  </sheetPr>
  <dimension ref="A1:H24"/>
  <sheetViews>
    <sheetView workbookViewId="0">
      <selection activeCell="F27" sqref="F27"/>
    </sheetView>
  </sheetViews>
  <sheetFormatPr defaultRowHeight="14.4" x14ac:dyDescent="0.3"/>
  <cols>
    <col min="1" max="1" width="6.109375" customWidth="1"/>
    <col min="2" max="2" width="24.44140625" customWidth="1"/>
    <col min="3" max="3" width="19.6640625" customWidth="1"/>
    <col min="4" max="4" width="17.33203125" customWidth="1"/>
    <col min="5" max="6" width="15.44140625" customWidth="1"/>
    <col min="8" max="8" width="13.44140625" customWidth="1"/>
  </cols>
  <sheetData>
    <row r="1" spans="1:8" x14ac:dyDescent="0.3">
      <c r="A1" s="1"/>
      <c r="F1" s="1"/>
    </row>
    <row r="2" spans="1:8" ht="21" x14ac:dyDescent="0.4">
      <c r="A2" s="1"/>
      <c r="B2" s="79" t="s">
        <v>164</v>
      </c>
      <c r="C2" s="79"/>
      <c r="D2" s="79"/>
      <c r="E2" s="79"/>
      <c r="F2" s="14"/>
    </row>
    <row r="4" spans="1:8" x14ac:dyDescent="0.3">
      <c r="B4" s="4" t="s">
        <v>1</v>
      </c>
      <c r="C4" s="67" t="s">
        <v>176</v>
      </c>
      <c r="D4" s="68" t="s">
        <v>141</v>
      </c>
      <c r="E4" s="67" t="s">
        <v>177</v>
      </c>
      <c r="F4" s="68" t="s">
        <v>178</v>
      </c>
      <c r="G4" s="16" t="s">
        <v>118</v>
      </c>
      <c r="H4" t="s">
        <v>156</v>
      </c>
    </row>
    <row r="5" spans="1:8" x14ac:dyDescent="0.3">
      <c r="A5" s="1">
        <f>Registro!A5</f>
        <v>1</v>
      </c>
      <c r="B5" t="str">
        <f>Registro!B5</f>
        <v>Arena Azul, Ariela</v>
      </c>
      <c r="C5" s="49">
        <v>50</v>
      </c>
      <c r="D5" s="69">
        <v>43771</v>
      </c>
      <c r="E5" s="49">
        <v>50</v>
      </c>
      <c r="F5" s="69">
        <v>43770</v>
      </c>
      <c r="G5" s="1">
        <f>Table61012[[#This Row],[Column1]]+Table61012[[#This Row],[Column3]]</f>
        <v>100</v>
      </c>
    </row>
    <row r="6" spans="1:8" x14ac:dyDescent="0.3">
      <c r="A6" s="1">
        <f>Registro!A6</f>
        <v>2</v>
      </c>
      <c r="B6" t="str">
        <f>Registro!B6</f>
        <v>Caldos Gallego, Abigail</v>
      </c>
      <c r="C6" s="49">
        <v>45</v>
      </c>
      <c r="D6" s="69">
        <v>43771</v>
      </c>
      <c r="E6" s="49">
        <v>45</v>
      </c>
      <c r="F6" s="69">
        <v>43770</v>
      </c>
      <c r="G6" s="1">
        <f>Table61012[[#This Row],[Column1]]+Table61012[[#This Row],[Column3]]</f>
        <v>90</v>
      </c>
    </row>
    <row r="7" spans="1:8" x14ac:dyDescent="0.3">
      <c r="A7" s="1">
        <f>Registro!A7</f>
        <v>3</v>
      </c>
      <c r="B7" t="str">
        <f>Registro!B7</f>
        <v>Cortes Guerrero, Rey</v>
      </c>
      <c r="C7" s="49">
        <v>40</v>
      </c>
      <c r="D7" s="69">
        <v>43771</v>
      </c>
      <c r="E7" s="49">
        <v>45</v>
      </c>
      <c r="F7" s="69">
        <v>43770</v>
      </c>
      <c r="G7" s="1">
        <f>Table61012[[#This Row],[Column1]]+Table61012[[#This Row],[Column3]]</f>
        <v>85</v>
      </c>
    </row>
    <row r="8" spans="1:8" x14ac:dyDescent="0.3">
      <c r="A8" s="1">
        <f>Registro!A8</f>
        <v>4</v>
      </c>
      <c r="B8" t="str">
        <f>Registro!B8</f>
        <v>Cuadrado Blanco, Alba</v>
      </c>
      <c r="C8" s="49">
        <v>35</v>
      </c>
      <c r="D8" s="69">
        <v>43771</v>
      </c>
      <c r="E8" s="49">
        <v>45</v>
      </c>
      <c r="F8" s="69">
        <v>43770</v>
      </c>
      <c r="G8" s="1">
        <f>Table61012[[#This Row],[Column1]]+Table61012[[#This Row],[Column3]]</f>
        <v>80</v>
      </c>
    </row>
    <row r="9" spans="1:8" x14ac:dyDescent="0.3">
      <c r="A9" s="1">
        <f>Registro!A9</f>
        <v>5</v>
      </c>
      <c r="B9" t="str">
        <f>Registro!B9</f>
        <v>Diaz Alvarez, Pedro</v>
      </c>
      <c r="C9" s="49">
        <v>47</v>
      </c>
      <c r="D9" s="69">
        <v>43771</v>
      </c>
      <c r="E9" s="49">
        <v>45</v>
      </c>
      <c r="F9" s="69">
        <v>43770</v>
      </c>
      <c r="G9" s="1">
        <f>Table61012[[#This Row],[Column1]]+Table61012[[#This Row],[Column3]]</f>
        <v>92</v>
      </c>
    </row>
    <row r="10" spans="1:8" x14ac:dyDescent="0.3">
      <c r="A10" s="1">
        <f>Registro!A10</f>
        <v>6</v>
      </c>
      <c r="B10" t="str">
        <f>Registro!B10</f>
        <v>Diaz Castro, Luis</v>
      </c>
      <c r="C10" s="49">
        <v>25</v>
      </c>
      <c r="D10" s="69">
        <v>43771</v>
      </c>
      <c r="E10" s="49">
        <v>45</v>
      </c>
      <c r="F10" s="69">
        <v>43770</v>
      </c>
      <c r="G10" s="1">
        <f>Table61012[[#This Row],[Column1]]+Table61012[[#This Row],[Column3]]</f>
        <v>70</v>
      </c>
    </row>
    <row r="11" spans="1:8" x14ac:dyDescent="0.3">
      <c r="A11" s="1">
        <f>Registro!A11</f>
        <v>7</v>
      </c>
      <c r="B11" t="str">
        <f>Registro!B11</f>
        <v>Dominguez Torres, Daniel</v>
      </c>
      <c r="C11" s="49">
        <v>28</v>
      </c>
      <c r="D11" s="69">
        <v>43771</v>
      </c>
      <c r="E11" s="49">
        <v>35</v>
      </c>
      <c r="F11" s="69">
        <v>43770</v>
      </c>
      <c r="G11" s="1">
        <f>Table61012[[#This Row],[Column1]]+Table61012[[#This Row],[Column3]]</f>
        <v>63</v>
      </c>
    </row>
    <row r="12" spans="1:8" x14ac:dyDescent="0.3">
      <c r="A12" s="1">
        <f>Registro!A12</f>
        <v>8</v>
      </c>
      <c r="B12" t="str">
        <f>Registro!B12</f>
        <v>Flores Redondo, Emma</v>
      </c>
      <c r="C12" s="49">
        <v>40</v>
      </c>
      <c r="D12" s="69">
        <v>43771</v>
      </c>
      <c r="E12" s="49">
        <v>30</v>
      </c>
      <c r="F12" s="69">
        <v>43770</v>
      </c>
      <c r="G12" s="1">
        <f>Table61012[[#This Row],[Column1]]+Table61012[[#This Row],[Column3]]</f>
        <v>70</v>
      </c>
    </row>
    <row r="13" spans="1:8" x14ac:dyDescent="0.3">
      <c r="A13" s="1">
        <f>Registro!A13</f>
        <v>9</v>
      </c>
      <c r="B13" t="str">
        <f>Registro!B13</f>
        <v>Fortis Jimenez, Evanet</v>
      </c>
      <c r="C13" s="49">
        <v>50</v>
      </c>
      <c r="D13" s="69">
        <v>43771</v>
      </c>
      <c r="E13" s="49">
        <v>25</v>
      </c>
      <c r="F13" s="69">
        <v>43770</v>
      </c>
      <c r="G13" s="1">
        <f>Table61012[[#This Row],[Column1]]+Table61012[[#This Row],[Column3]]</f>
        <v>75</v>
      </c>
    </row>
    <row r="14" spans="1:8" x14ac:dyDescent="0.3">
      <c r="A14" s="1">
        <f>Registro!A14</f>
        <v>10</v>
      </c>
      <c r="B14" t="str">
        <f>Registro!B14</f>
        <v>Fuente Bravo, Amalia</v>
      </c>
      <c r="C14" s="49">
        <v>50</v>
      </c>
      <c r="D14" s="69">
        <v>43771</v>
      </c>
      <c r="E14" s="49">
        <v>45</v>
      </c>
      <c r="F14" s="69">
        <v>43770</v>
      </c>
      <c r="G14" s="1">
        <f>Table61012[[#This Row],[Column1]]+Table61012[[#This Row],[Column3]]</f>
        <v>95</v>
      </c>
    </row>
    <row r="15" spans="1:8" x14ac:dyDescent="0.3">
      <c r="A15" s="1">
        <f>Registro!A15</f>
        <v>11</v>
      </c>
      <c r="B15" t="str">
        <f>Registro!B15</f>
        <v>Gomez Sanz, Fabián</v>
      </c>
      <c r="C15" s="49">
        <v>45</v>
      </c>
      <c r="D15" s="69">
        <v>43771</v>
      </c>
      <c r="E15" s="49">
        <v>45</v>
      </c>
      <c r="F15" s="69">
        <v>43770</v>
      </c>
      <c r="G15" s="1">
        <f>Table61012[[#This Row],[Column1]]+Table61012[[#This Row],[Column3]]</f>
        <v>90</v>
      </c>
    </row>
    <row r="16" spans="1:8" x14ac:dyDescent="0.3">
      <c r="A16" s="1">
        <f>Registro!A16</f>
        <v>12</v>
      </c>
      <c r="B16" t="str">
        <f>Registro!B16</f>
        <v>González Blanco, Fabiola</v>
      </c>
      <c r="C16" s="49">
        <v>45</v>
      </c>
      <c r="D16" s="69">
        <v>43771</v>
      </c>
      <c r="E16" s="49">
        <v>45</v>
      </c>
      <c r="F16" s="69">
        <v>43770</v>
      </c>
      <c r="G16" s="1">
        <f>Table61012[[#This Row],[Column1]]+Table61012[[#This Row],[Column3]]</f>
        <v>90</v>
      </c>
    </row>
    <row r="17" spans="1:7" x14ac:dyDescent="0.3">
      <c r="A17" s="1">
        <f>Registro!A17</f>
        <v>13</v>
      </c>
      <c r="B17" t="str">
        <f>Registro!B17</f>
        <v>León Furioso, David</v>
      </c>
      <c r="C17" s="49">
        <v>42</v>
      </c>
      <c r="D17" s="69">
        <v>43771</v>
      </c>
      <c r="E17" s="49">
        <v>45</v>
      </c>
      <c r="F17" s="69">
        <v>43770</v>
      </c>
      <c r="G17" s="1">
        <f>Table61012[[#This Row],[Column1]]+Table61012[[#This Row],[Column3]]</f>
        <v>87</v>
      </c>
    </row>
    <row r="18" spans="1:7" x14ac:dyDescent="0.3">
      <c r="A18" s="1">
        <f>Registro!A18</f>
        <v>14</v>
      </c>
      <c r="B18" t="str">
        <f>Registro!B18</f>
        <v>Lizardi Diaz, Alma Rosa</v>
      </c>
      <c r="C18" s="49">
        <v>42</v>
      </c>
      <c r="D18" s="69">
        <v>43771</v>
      </c>
      <c r="E18" s="49">
        <v>45</v>
      </c>
      <c r="F18" s="69">
        <v>43770</v>
      </c>
      <c r="G18" s="1">
        <f>Table61012[[#This Row],[Column1]]+Table61012[[#This Row],[Column3]]</f>
        <v>87</v>
      </c>
    </row>
    <row r="19" spans="1:7" x14ac:dyDescent="0.3">
      <c r="A19" s="1">
        <f>Registro!A19</f>
        <v>15</v>
      </c>
      <c r="B19" t="str">
        <f>Registro!B19</f>
        <v>Mendez Peña, Francisco</v>
      </c>
      <c r="C19" s="49">
        <v>40</v>
      </c>
      <c r="D19" s="69">
        <v>43771</v>
      </c>
      <c r="E19" s="49">
        <v>50</v>
      </c>
      <c r="F19" s="69">
        <v>43770</v>
      </c>
      <c r="G19" s="1">
        <f>Table61012[[#This Row],[Column1]]+Table61012[[#This Row],[Column3]]</f>
        <v>90</v>
      </c>
    </row>
    <row r="20" spans="1:7" x14ac:dyDescent="0.3">
      <c r="A20" s="1">
        <f>Registro!A20</f>
        <v>16</v>
      </c>
      <c r="B20" t="str">
        <f>Registro!B20</f>
        <v>Morales Crespo, Pablo</v>
      </c>
      <c r="C20" s="49">
        <v>49</v>
      </c>
      <c r="D20" s="69">
        <v>43771</v>
      </c>
      <c r="E20" s="49">
        <v>47</v>
      </c>
      <c r="F20" s="69">
        <v>43770</v>
      </c>
      <c r="G20" s="1">
        <f>Table61012[[#This Row],[Column1]]+Table61012[[#This Row],[Column3]]</f>
        <v>96</v>
      </c>
    </row>
    <row r="21" spans="1:7" x14ac:dyDescent="0.3">
      <c r="A21" s="1">
        <f>Registro!A21</f>
        <v>17</v>
      </c>
      <c r="B21" t="str">
        <f>Registro!B21</f>
        <v>Peña Vidal, Brenda</v>
      </c>
      <c r="C21" s="49">
        <v>49</v>
      </c>
      <c r="D21" s="69">
        <v>43771</v>
      </c>
      <c r="E21" s="49">
        <v>47</v>
      </c>
      <c r="F21" s="69">
        <v>43770</v>
      </c>
      <c r="G21" s="1">
        <f>Table61012[[#This Row],[Column1]]+Table61012[[#This Row],[Column3]]</f>
        <v>96</v>
      </c>
    </row>
    <row r="22" spans="1:7" x14ac:dyDescent="0.3">
      <c r="A22" s="1">
        <f>Registro!A22</f>
        <v>18</v>
      </c>
      <c r="B22" t="str">
        <f>Registro!B22</f>
        <v>Solis Ortiz, Francheska</v>
      </c>
      <c r="C22" s="49">
        <v>50</v>
      </c>
      <c r="D22" s="69">
        <v>43771</v>
      </c>
      <c r="E22" s="49">
        <v>47</v>
      </c>
      <c r="F22" s="69">
        <v>43770</v>
      </c>
      <c r="G22" s="1">
        <f>Table61012[[#This Row],[Column1]]+Table61012[[#This Row],[Column3]]</f>
        <v>97</v>
      </c>
    </row>
    <row r="23" spans="1:7" x14ac:dyDescent="0.3">
      <c r="A23" s="1">
        <f>Registro!A23</f>
        <v>19</v>
      </c>
      <c r="B23" t="str">
        <f>Registro!B23</f>
        <v>Suarez Vazquez, Luis</v>
      </c>
      <c r="C23" s="49">
        <v>50</v>
      </c>
      <c r="D23" s="69">
        <v>43771</v>
      </c>
      <c r="E23" s="49">
        <v>50</v>
      </c>
      <c r="F23" s="69">
        <v>43770</v>
      </c>
      <c r="G23" s="1">
        <f>Table61012[[#This Row],[Column1]]+Table61012[[#This Row],[Column3]]</f>
        <v>100</v>
      </c>
    </row>
    <row r="24" spans="1:7" x14ac:dyDescent="0.3">
      <c r="A24" s="1">
        <f>Registro!A24</f>
        <v>20</v>
      </c>
      <c r="B24" t="str">
        <f>Registro!B24</f>
        <v xml:space="preserve">Vega Navarro, Michael </v>
      </c>
      <c r="C24" s="49">
        <v>35</v>
      </c>
      <c r="D24" s="69">
        <v>43771</v>
      </c>
      <c r="E24" s="49">
        <v>70</v>
      </c>
      <c r="F24" s="69">
        <v>43770</v>
      </c>
      <c r="G24" s="1">
        <f>Table61012[[#This Row],[Column1]]+Table61012[[#This Row],[Column3]]</f>
        <v>105</v>
      </c>
    </row>
  </sheetData>
  <mergeCells count="1">
    <mergeCell ref="B2:E2"/>
  </mergeCells>
  <conditionalFormatting sqref="C4:C24">
    <cfRule type="cellIs" dxfId="3" priority="2" operator="lessThan">
      <formula>30</formula>
    </cfRule>
  </conditionalFormatting>
  <conditionalFormatting sqref="E5:E24">
    <cfRule type="cellIs" dxfId="2" priority="1" operator="lessThan">
      <formula>30</formula>
    </cfRule>
  </conditionalFormatting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B88F"/>
  </sheetPr>
  <dimension ref="A1:H24"/>
  <sheetViews>
    <sheetView topLeftCell="A2" zoomScale="115" zoomScaleNormal="115" workbookViewId="0">
      <selection activeCell="G8" sqref="G8"/>
    </sheetView>
  </sheetViews>
  <sheetFormatPr defaultRowHeight="14.4" x14ac:dyDescent="0.3"/>
  <cols>
    <col min="1" max="1" width="6.109375" style="1" customWidth="1"/>
    <col min="2" max="2" width="24.44140625" customWidth="1"/>
    <col min="3" max="3" width="18.88671875" customWidth="1"/>
    <col min="4" max="4" width="17.5546875" customWidth="1"/>
    <col min="5" max="6" width="15.44140625" customWidth="1"/>
    <col min="7" max="7" width="19.88671875" customWidth="1"/>
    <col min="8" max="8" width="15.6640625" customWidth="1"/>
  </cols>
  <sheetData>
    <row r="1" spans="1:8" x14ac:dyDescent="0.3">
      <c r="F1" s="1"/>
    </row>
    <row r="2" spans="1:8" ht="21" x14ac:dyDescent="0.4">
      <c r="B2" s="79" t="s">
        <v>165</v>
      </c>
      <c r="C2" s="79"/>
      <c r="D2" s="79"/>
      <c r="E2" s="79"/>
      <c r="F2" s="14"/>
      <c r="G2" s="14"/>
      <c r="H2" s="14"/>
    </row>
    <row r="4" spans="1:8" x14ac:dyDescent="0.3">
      <c r="B4" s="4" t="s">
        <v>1</v>
      </c>
      <c r="C4" s="16" t="s">
        <v>180</v>
      </c>
      <c r="D4" s="16" t="s">
        <v>181</v>
      </c>
      <c r="E4" s="16" t="s">
        <v>144</v>
      </c>
      <c r="F4" s="16" t="s">
        <v>179</v>
      </c>
      <c r="G4" s="16" t="s">
        <v>155</v>
      </c>
    </row>
    <row r="5" spans="1:8" x14ac:dyDescent="0.3">
      <c r="A5" s="1">
        <f>Registro!A5</f>
        <v>1</v>
      </c>
      <c r="B5" t="str">
        <f>Registro!B5</f>
        <v>Arena Azul, Ariela</v>
      </c>
      <c r="C5" s="1">
        <v>70</v>
      </c>
      <c r="D5" s="1">
        <v>27</v>
      </c>
      <c r="E5" s="77">
        <v>43750</v>
      </c>
      <c r="F5" s="6">
        <f>C5+D5</f>
        <v>97</v>
      </c>
    </row>
    <row r="6" spans="1:8" x14ac:dyDescent="0.3">
      <c r="A6" s="1">
        <f>Registro!A6</f>
        <v>2</v>
      </c>
      <c r="B6" t="str">
        <f>Registro!B6</f>
        <v>Caldos Gallego, Abigail</v>
      </c>
      <c r="C6" s="1">
        <v>65</v>
      </c>
      <c r="D6" s="1">
        <v>25</v>
      </c>
      <c r="E6" s="77">
        <v>43750</v>
      </c>
      <c r="F6" s="6">
        <f t="shared" ref="F6:F24" si="0">C6+D6</f>
        <v>90</v>
      </c>
    </row>
    <row r="7" spans="1:8" x14ac:dyDescent="0.3">
      <c r="A7" s="1">
        <f>Registro!A7</f>
        <v>3</v>
      </c>
      <c r="B7" t="str">
        <f>Registro!B7</f>
        <v>Cortes Guerrero, Rey</v>
      </c>
      <c r="C7" s="1">
        <v>68</v>
      </c>
      <c r="D7" s="1">
        <v>30</v>
      </c>
      <c r="E7" s="77">
        <v>43750</v>
      </c>
      <c r="F7" s="6">
        <f t="shared" si="0"/>
        <v>98</v>
      </c>
    </row>
    <row r="8" spans="1:8" x14ac:dyDescent="0.3">
      <c r="A8" s="1">
        <f>Registro!A8</f>
        <v>4</v>
      </c>
      <c r="B8" t="str">
        <f>Registro!B8</f>
        <v>Cuadrado Blanco, Alba</v>
      </c>
      <c r="C8" s="1">
        <v>60</v>
      </c>
      <c r="D8" s="1">
        <v>30</v>
      </c>
      <c r="E8" s="77">
        <v>43750</v>
      </c>
      <c r="F8" s="6">
        <f t="shared" si="0"/>
        <v>90</v>
      </c>
    </row>
    <row r="9" spans="1:8" x14ac:dyDescent="0.3">
      <c r="A9" s="1">
        <f>Registro!A9</f>
        <v>5</v>
      </c>
      <c r="B9" t="str">
        <f>Registro!B9</f>
        <v>Diaz Alvarez, Pedro</v>
      </c>
      <c r="C9" s="1">
        <v>65</v>
      </c>
      <c r="D9" s="1">
        <v>30</v>
      </c>
      <c r="E9" s="77">
        <v>43750</v>
      </c>
      <c r="F9" s="6">
        <f t="shared" si="0"/>
        <v>95</v>
      </c>
    </row>
    <row r="10" spans="1:8" x14ac:dyDescent="0.3">
      <c r="A10" s="1">
        <f>Registro!A10</f>
        <v>6</v>
      </c>
      <c r="B10" t="str">
        <f>Registro!B10</f>
        <v>Diaz Castro, Luis</v>
      </c>
      <c r="C10" s="1">
        <v>65</v>
      </c>
      <c r="D10" s="1">
        <v>26</v>
      </c>
      <c r="E10" s="77">
        <v>43750</v>
      </c>
      <c r="F10" s="6">
        <f t="shared" si="0"/>
        <v>91</v>
      </c>
    </row>
    <row r="11" spans="1:8" x14ac:dyDescent="0.3">
      <c r="A11" s="1">
        <f>Registro!A11</f>
        <v>7</v>
      </c>
      <c r="B11" t="str">
        <f>Registro!B11</f>
        <v>Dominguez Torres, Daniel</v>
      </c>
      <c r="C11" s="1">
        <v>70</v>
      </c>
      <c r="D11" s="1">
        <v>25</v>
      </c>
      <c r="E11" s="77">
        <v>43750</v>
      </c>
      <c r="F11" s="6">
        <f t="shared" si="0"/>
        <v>95</v>
      </c>
    </row>
    <row r="12" spans="1:8" x14ac:dyDescent="0.3">
      <c r="A12" s="1">
        <f>Registro!A12</f>
        <v>8</v>
      </c>
      <c r="B12" t="str">
        <f>Registro!B12</f>
        <v>Flores Redondo, Emma</v>
      </c>
      <c r="C12" s="1">
        <v>65</v>
      </c>
      <c r="D12" s="1">
        <v>12</v>
      </c>
      <c r="E12" s="77">
        <v>43750</v>
      </c>
      <c r="F12" s="6">
        <f t="shared" si="0"/>
        <v>77</v>
      </c>
    </row>
    <row r="13" spans="1:8" x14ac:dyDescent="0.3">
      <c r="A13" s="1">
        <f>Registro!A13</f>
        <v>9</v>
      </c>
      <c r="B13" t="str">
        <f>Registro!B13</f>
        <v>Fortis Jimenez, Evanet</v>
      </c>
      <c r="C13" s="1">
        <v>65</v>
      </c>
      <c r="D13" s="1">
        <v>25</v>
      </c>
      <c r="E13" s="77">
        <v>43750</v>
      </c>
      <c r="F13" s="6">
        <f t="shared" si="0"/>
        <v>90</v>
      </c>
    </row>
    <row r="14" spans="1:8" x14ac:dyDescent="0.3">
      <c r="A14" s="1">
        <f>Registro!A14</f>
        <v>10</v>
      </c>
      <c r="B14" t="str">
        <f>Registro!B14</f>
        <v>Fuente Bravo, Amalia</v>
      </c>
      <c r="C14" s="1">
        <v>65</v>
      </c>
      <c r="D14" s="1">
        <v>24</v>
      </c>
      <c r="E14" s="77">
        <v>43750</v>
      </c>
      <c r="F14" s="6">
        <f t="shared" si="0"/>
        <v>89</v>
      </c>
    </row>
    <row r="15" spans="1:8" x14ac:dyDescent="0.3">
      <c r="A15" s="1">
        <f>Registro!A15</f>
        <v>11</v>
      </c>
      <c r="B15" t="str">
        <f>Registro!B15</f>
        <v>Gomez Sanz, Fabián</v>
      </c>
      <c r="C15" s="1">
        <v>70</v>
      </c>
      <c r="D15" s="1">
        <v>13</v>
      </c>
      <c r="E15" s="77">
        <v>43750</v>
      </c>
      <c r="F15" s="6">
        <f t="shared" si="0"/>
        <v>83</v>
      </c>
    </row>
    <row r="16" spans="1:8" x14ac:dyDescent="0.3">
      <c r="A16" s="1">
        <f>Registro!A16</f>
        <v>12</v>
      </c>
      <c r="B16" t="str">
        <f>Registro!B16</f>
        <v>González Blanco, Fabiola</v>
      </c>
      <c r="C16" s="1">
        <v>70</v>
      </c>
      <c r="D16" s="1">
        <v>30</v>
      </c>
      <c r="E16" s="77">
        <v>43750</v>
      </c>
      <c r="F16" s="6">
        <f t="shared" si="0"/>
        <v>100</v>
      </c>
    </row>
    <row r="17" spans="1:6" x14ac:dyDescent="0.3">
      <c r="A17" s="1">
        <f>Registro!A17</f>
        <v>13</v>
      </c>
      <c r="B17" t="str">
        <f>Registro!B17</f>
        <v>León Furioso, David</v>
      </c>
      <c r="C17" s="1">
        <v>70</v>
      </c>
      <c r="D17" s="1">
        <v>30</v>
      </c>
      <c r="E17" s="77">
        <v>43750</v>
      </c>
      <c r="F17" s="6">
        <f t="shared" si="0"/>
        <v>100</v>
      </c>
    </row>
    <row r="18" spans="1:6" x14ac:dyDescent="0.3">
      <c r="A18" s="1">
        <f>Registro!A18</f>
        <v>14</v>
      </c>
      <c r="B18" t="str">
        <f>Registro!B18</f>
        <v>Lizardi Diaz, Alma Rosa</v>
      </c>
      <c r="C18" s="1">
        <v>70</v>
      </c>
      <c r="D18" s="1">
        <v>25</v>
      </c>
      <c r="E18" s="77">
        <v>43750</v>
      </c>
      <c r="F18" s="6">
        <f t="shared" si="0"/>
        <v>95</v>
      </c>
    </row>
    <row r="19" spans="1:6" x14ac:dyDescent="0.3">
      <c r="A19" s="1">
        <f>Registro!A19</f>
        <v>15</v>
      </c>
      <c r="B19" t="str">
        <f>Registro!B19</f>
        <v>Mendez Peña, Francisco</v>
      </c>
      <c r="C19" s="1">
        <v>70</v>
      </c>
      <c r="D19" s="1">
        <v>25</v>
      </c>
      <c r="E19" s="77">
        <v>43750</v>
      </c>
      <c r="F19" s="6">
        <f t="shared" si="0"/>
        <v>95</v>
      </c>
    </row>
    <row r="20" spans="1:6" x14ac:dyDescent="0.3">
      <c r="A20" s="1">
        <f>Registro!A20</f>
        <v>16</v>
      </c>
      <c r="B20" t="str">
        <f>Registro!B20</f>
        <v>Morales Crespo, Pablo</v>
      </c>
      <c r="C20" s="1">
        <v>70</v>
      </c>
      <c r="D20" s="1">
        <v>28</v>
      </c>
      <c r="E20" s="77">
        <v>43750</v>
      </c>
      <c r="F20" s="6">
        <f t="shared" si="0"/>
        <v>98</v>
      </c>
    </row>
    <row r="21" spans="1:6" x14ac:dyDescent="0.3">
      <c r="A21" s="1">
        <f>Registro!A21</f>
        <v>17</v>
      </c>
      <c r="B21" t="str">
        <f>Registro!B21</f>
        <v>Peña Vidal, Brenda</v>
      </c>
      <c r="C21" s="1">
        <v>50</v>
      </c>
      <c r="D21" s="1">
        <v>28</v>
      </c>
      <c r="E21" s="77">
        <v>43750</v>
      </c>
      <c r="F21" s="6">
        <f t="shared" si="0"/>
        <v>78</v>
      </c>
    </row>
    <row r="22" spans="1:6" x14ac:dyDescent="0.3">
      <c r="A22" s="1">
        <f>Registro!A22</f>
        <v>18</v>
      </c>
      <c r="B22" t="str">
        <f>Registro!B22</f>
        <v>Solis Ortiz, Francheska</v>
      </c>
      <c r="C22" s="1">
        <v>35</v>
      </c>
      <c r="D22" s="1">
        <v>28</v>
      </c>
      <c r="E22" s="77">
        <v>43750</v>
      </c>
      <c r="F22" s="6">
        <f t="shared" si="0"/>
        <v>63</v>
      </c>
    </row>
    <row r="23" spans="1:6" x14ac:dyDescent="0.3">
      <c r="A23" s="1">
        <f>Registro!A23</f>
        <v>19</v>
      </c>
      <c r="B23" t="str">
        <f>Registro!B23</f>
        <v>Suarez Vazquez, Luis</v>
      </c>
      <c r="C23" s="1">
        <v>44</v>
      </c>
      <c r="D23" s="1">
        <v>30</v>
      </c>
      <c r="E23" s="77">
        <v>43750</v>
      </c>
      <c r="F23" s="6">
        <f t="shared" si="0"/>
        <v>74</v>
      </c>
    </row>
    <row r="24" spans="1:6" x14ac:dyDescent="0.3">
      <c r="A24" s="1">
        <f>Registro!A24</f>
        <v>20</v>
      </c>
      <c r="B24" t="str">
        <f>Registro!B24</f>
        <v xml:space="preserve">Vega Navarro, Michael </v>
      </c>
      <c r="C24" s="1">
        <v>70</v>
      </c>
      <c r="D24" s="1">
        <v>20</v>
      </c>
      <c r="E24" s="77">
        <v>43750</v>
      </c>
      <c r="F24" s="6">
        <f t="shared" si="0"/>
        <v>90</v>
      </c>
    </row>
  </sheetData>
  <mergeCells count="1">
    <mergeCell ref="B2:E2"/>
  </mergeCells>
  <conditionalFormatting sqref="C5:F24">
    <cfRule type="colorScale" priority="3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C5:C24">
    <cfRule type="cellIs" dxfId="1" priority="2" operator="lessThan">
      <formula>52.5</formula>
    </cfRule>
  </conditionalFormatting>
  <conditionalFormatting sqref="D5:D24">
    <cfRule type="cellIs" dxfId="0" priority="1" operator="lessThan">
      <formula>21</formula>
    </cfRule>
  </conditionalFormatting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B88F"/>
  </sheetPr>
  <dimension ref="A1:I25"/>
  <sheetViews>
    <sheetView workbookViewId="0">
      <selection activeCell="L23" sqref="L23"/>
    </sheetView>
  </sheetViews>
  <sheetFormatPr defaultRowHeight="14.4" x14ac:dyDescent="0.3"/>
  <cols>
    <col min="1" max="1" width="6.109375" style="6" customWidth="1"/>
    <col min="2" max="2" width="24.44140625" customWidth="1"/>
    <col min="3" max="3" width="12.77734375" customWidth="1"/>
    <col min="4" max="4" width="17.33203125" customWidth="1"/>
    <col min="5" max="5" width="11.6640625" customWidth="1"/>
    <col min="6" max="6" width="17.109375" customWidth="1"/>
    <col min="7" max="7" width="12.77734375" customWidth="1"/>
    <col min="8" max="8" width="15.6640625" customWidth="1"/>
    <col min="9" max="10" width="13.6640625" customWidth="1"/>
  </cols>
  <sheetData>
    <row r="1" spans="1:9" x14ac:dyDescent="0.3">
      <c r="A1" s="1"/>
      <c r="F1" s="1"/>
    </row>
    <row r="2" spans="1:9" ht="21" x14ac:dyDescent="0.4">
      <c r="A2" s="1"/>
      <c r="B2" s="79" t="s">
        <v>166</v>
      </c>
      <c r="C2" s="79"/>
      <c r="D2" s="79"/>
      <c r="E2" s="79"/>
      <c r="F2" s="14"/>
      <c r="G2" s="14"/>
      <c r="H2" s="14"/>
    </row>
    <row r="3" spans="1:9" ht="15" thickBot="1" x14ac:dyDescent="0.35"/>
    <row r="4" spans="1:9" ht="15" thickBot="1" x14ac:dyDescent="0.35">
      <c r="B4" s="4" t="s">
        <v>1</v>
      </c>
      <c r="C4" s="59" t="s">
        <v>140</v>
      </c>
      <c r="D4" s="60" t="s">
        <v>141</v>
      </c>
      <c r="E4" s="61" t="s">
        <v>142</v>
      </c>
      <c r="F4" s="62" t="s">
        <v>141</v>
      </c>
      <c r="G4" s="63" t="s">
        <v>143</v>
      </c>
      <c r="H4" s="64" t="s">
        <v>141</v>
      </c>
      <c r="I4" s="58" t="s">
        <v>137</v>
      </c>
    </row>
    <row r="5" spans="1:9" x14ac:dyDescent="0.3">
      <c r="A5" s="6">
        <f>Registro!A5</f>
        <v>1</v>
      </c>
      <c r="B5" t="str">
        <f>Registro!B5</f>
        <v>Arena Azul, Ariela</v>
      </c>
      <c r="C5" s="70">
        <v>3</v>
      </c>
      <c r="D5" s="72">
        <v>43731</v>
      </c>
      <c r="E5" s="70">
        <v>3</v>
      </c>
      <c r="F5" s="72">
        <v>43760</v>
      </c>
      <c r="G5" s="70">
        <v>4</v>
      </c>
      <c r="H5" s="72">
        <v>43781</v>
      </c>
      <c r="I5" s="74">
        <f>C5+E5+G5</f>
        <v>10</v>
      </c>
    </row>
    <row r="6" spans="1:9" x14ac:dyDescent="0.3">
      <c r="A6" s="6">
        <f>Registro!A6</f>
        <v>2</v>
      </c>
      <c r="B6" t="str">
        <f>Registro!B6</f>
        <v>Caldos Gallego, Abigail</v>
      </c>
      <c r="C6" s="70">
        <v>3</v>
      </c>
      <c r="D6" s="72">
        <v>43733</v>
      </c>
      <c r="E6" s="70">
        <v>3</v>
      </c>
      <c r="F6" s="72">
        <v>43760</v>
      </c>
      <c r="G6" s="70">
        <v>4</v>
      </c>
      <c r="H6" s="72">
        <v>43784</v>
      </c>
      <c r="I6" s="74">
        <f t="shared" ref="I6:I24" si="0">C6+E6+G6</f>
        <v>10</v>
      </c>
    </row>
    <row r="7" spans="1:9" x14ac:dyDescent="0.3">
      <c r="A7" s="6">
        <f>Registro!A7</f>
        <v>3</v>
      </c>
      <c r="B7" t="str">
        <f>Registro!B7</f>
        <v>Cortes Guerrero, Rey</v>
      </c>
      <c r="C7" s="70">
        <v>3</v>
      </c>
      <c r="D7" s="72">
        <v>43733</v>
      </c>
      <c r="E7" s="70">
        <v>3</v>
      </c>
      <c r="F7" s="72">
        <v>43760</v>
      </c>
      <c r="G7" s="70">
        <v>4</v>
      </c>
      <c r="H7" s="72">
        <v>43784</v>
      </c>
      <c r="I7" s="74">
        <f t="shared" si="0"/>
        <v>10</v>
      </c>
    </row>
    <row r="8" spans="1:9" x14ac:dyDescent="0.3">
      <c r="A8" s="6">
        <f>Registro!A8</f>
        <v>4</v>
      </c>
      <c r="B8" t="str">
        <f>Registro!B8</f>
        <v>Cuadrado Blanco, Alba</v>
      </c>
      <c r="C8" s="70">
        <v>3</v>
      </c>
      <c r="D8" s="72">
        <v>43730</v>
      </c>
      <c r="E8" s="70">
        <v>3</v>
      </c>
      <c r="F8" s="72">
        <v>43760</v>
      </c>
      <c r="G8" s="70">
        <v>3</v>
      </c>
      <c r="H8" s="72">
        <v>43784</v>
      </c>
      <c r="I8" s="74">
        <f t="shared" si="0"/>
        <v>9</v>
      </c>
    </row>
    <row r="9" spans="1:9" x14ac:dyDescent="0.3">
      <c r="A9" s="6">
        <f>Registro!A9</f>
        <v>5</v>
      </c>
      <c r="B9" t="str">
        <f>Registro!B9</f>
        <v>Diaz Alvarez, Pedro</v>
      </c>
      <c r="C9" s="70">
        <v>3</v>
      </c>
      <c r="D9" s="72">
        <v>43733</v>
      </c>
      <c r="E9" s="70">
        <v>3</v>
      </c>
      <c r="F9" s="72">
        <v>43760</v>
      </c>
      <c r="G9" s="70">
        <v>3</v>
      </c>
      <c r="H9" s="72">
        <v>43781</v>
      </c>
      <c r="I9" s="74">
        <f t="shared" si="0"/>
        <v>9</v>
      </c>
    </row>
    <row r="10" spans="1:9" x14ac:dyDescent="0.3">
      <c r="A10" s="6">
        <f>Registro!A10</f>
        <v>6</v>
      </c>
      <c r="B10" t="str">
        <f>Registro!B10</f>
        <v>Diaz Castro, Luis</v>
      </c>
      <c r="C10" s="70">
        <v>3</v>
      </c>
      <c r="D10" s="72">
        <v>43733</v>
      </c>
      <c r="E10" s="70">
        <v>3</v>
      </c>
      <c r="F10" s="72">
        <v>43760</v>
      </c>
      <c r="G10" s="70">
        <v>3</v>
      </c>
      <c r="H10" s="72">
        <v>43784</v>
      </c>
      <c r="I10" s="74">
        <f t="shared" si="0"/>
        <v>9</v>
      </c>
    </row>
    <row r="11" spans="1:9" x14ac:dyDescent="0.3">
      <c r="A11" s="6">
        <f>Registro!A11</f>
        <v>7</v>
      </c>
      <c r="B11" t="str">
        <f>Registro!B11</f>
        <v>Dominguez Torres, Daniel</v>
      </c>
      <c r="C11" s="70">
        <v>1</v>
      </c>
      <c r="D11" s="72">
        <v>43736</v>
      </c>
      <c r="E11" s="70">
        <v>3</v>
      </c>
      <c r="F11" s="72">
        <v>43760</v>
      </c>
      <c r="G11" s="70">
        <v>3</v>
      </c>
      <c r="H11" s="72">
        <v>43784</v>
      </c>
      <c r="I11" s="74">
        <f t="shared" si="0"/>
        <v>7</v>
      </c>
    </row>
    <row r="12" spans="1:9" x14ac:dyDescent="0.3">
      <c r="A12" s="6">
        <f>Registro!A12</f>
        <v>8</v>
      </c>
      <c r="B12" t="str">
        <f>Registro!B12</f>
        <v>Flores Redondo, Emma</v>
      </c>
      <c r="C12" s="70">
        <v>2</v>
      </c>
      <c r="D12" s="72">
        <v>43733</v>
      </c>
      <c r="E12" s="70">
        <v>2</v>
      </c>
      <c r="F12" s="72">
        <v>43760</v>
      </c>
      <c r="G12" s="70">
        <v>1</v>
      </c>
      <c r="H12" s="72">
        <v>43788</v>
      </c>
      <c r="I12" s="74">
        <f t="shared" si="0"/>
        <v>5</v>
      </c>
    </row>
    <row r="13" spans="1:9" x14ac:dyDescent="0.3">
      <c r="A13" s="6">
        <f>Registro!A13</f>
        <v>9</v>
      </c>
      <c r="B13" t="str">
        <f>Registro!B13</f>
        <v>Fortis Jimenez, Evanet</v>
      </c>
      <c r="C13" s="70">
        <v>2</v>
      </c>
      <c r="D13" s="72">
        <v>43733</v>
      </c>
      <c r="E13" s="70">
        <v>2</v>
      </c>
      <c r="F13" s="72">
        <v>43760</v>
      </c>
      <c r="G13" s="70">
        <v>4</v>
      </c>
      <c r="H13" s="72">
        <v>43784</v>
      </c>
      <c r="I13" s="74">
        <f t="shared" si="0"/>
        <v>8</v>
      </c>
    </row>
    <row r="14" spans="1:9" x14ac:dyDescent="0.3">
      <c r="A14" s="6">
        <f>Registro!A14</f>
        <v>10</v>
      </c>
      <c r="B14" t="str">
        <f>Registro!B14</f>
        <v>Fuente Bravo, Amalia</v>
      </c>
      <c r="C14" s="70">
        <v>2</v>
      </c>
      <c r="D14" s="72">
        <v>43733</v>
      </c>
      <c r="E14" s="70">
        <v>2</v>
      </c>
      <c r="F14" s="72">
        <v>43760</v>
      </c>
      <c r="G14" s="70">
        <v>4</v>
      </c>
      <c r="H14" s="72">
        <v>43784</v>
      </c>
      <c r="I14" s="74">
        <f t="shared" si="0"/>
        <v>8</v>
      </c>
    </row>
    <row r="15" spans="1:9" x14ac:dyDescent="0.3">
      <c r="A15" s="6">
        <f>Registro!A15</f>
        <v>11</v>
      </c>
      <c r="B15" t="str">
        <f>Registro!B15</f>
        <v>Gomez Sanz, Fabián</v>
      </c>
      <c r="C15" s="70">
        <v>2</v>
      </c>
      <c r="D15" s="72">
        <v>43733</v>
      </c>
      <c r="E15" s="70">
        <v>2</v>
      </c>
      <c r="F15" s="72">
        <v>43760</v>
      </c>
      <c r="G15" s="70">
        <v>4</v>
      </c>
      <c r="H15" s="72">
        <v>43784</v>
      </c>
      <c r="I15" s="74">
        <f t="shared" si="0"/>
        <v>8</v>
      </c>
    </row>
    <row r="16" spans="1:9" x14ac:dyDescent="0.3">
      <c r="A16" s="6">
        <f>Registro!A16</f>
        <v>12</v>
      </c>
      <c r="B16" t="str">
        <f>Registro!B16</f>
        <v>González Blanco, Fabiola</v>
      </c>
      <c r="C16" s="70">
        <v>2</v>
      </c>
      <c r="D16" s="72">
        <v>43733</v>
      </c>
      <c r="E16" s="70">
        <v>1</v>
      </c>
      <c r="F16" s="72">
        <v>43760</v>
      </c>
      <c r="G16" s="70">
        <v>3</v>
      </c>
      <c r="H16" s="72">
        <v>43784</v>
      </c>
      <c r="I16" s="74">
        <f t="shared" si="0"/>
        <v>6</v>
      </c>
    </row>
    <row r="17" spans="1:9" x14ac:dyDescent="0.3">
      <c r="A17" s="6">
        <f>Registro!A17</f>
        <v>13</v>
      </c>
      <c r="B17" t="str">
        <f>Registro!B17</f>
        <v>León Furioso, David</v>
      </c>
      <c r="C17" s="70">
        <v>3</v>
      </c>
      <c r="D17" s="72">
        <v>43729</v>
      </c>
      <c r="E17" s="70">
        <v>1</v>
      </c>
      <c r="F17" s="72">
        <v>43760</v>
      </c>
      <c r="G17" s="70">
        <v>3</v>
      </c>
      <c r="H17" s="72">
        <v>43784</v>
      </c>
      <c r="I17" s="74">
        <f t="shared" si="0"/>
        <v>7</v>
      </c>
    </row>
    <row r="18" spans="1:9" x14ac:dyDescent="0.3">
      <c r="A18" s="6">
        <f>Registro!A18</f>
        <v>14</v>
      </c>
      <c r="B18" t="str">
        <f>Registro!B18</f>
        <v>Lizardi Diaz, Alma Rosa</v>
      </c>
      <c r="C18" s="70">
        <v>3</v>
      </c>
      <c r="D18" s="72">
        <v>43733</v>
      </c>
      <c r="E18" s="70">
        <v>1</v>
      </c>
      <c r="F18" s="72">
        <v>43760</v>
      </c>
      <c r="G18" s="70">
        <v>3</v>
      </c>
      <c r="H18" s="72">
        <v>43784</v>
      </c>
      <c r="I18" s="74">
        <f t="shared" si="0"/>
        <v>7</v>
      </c>
    </row>
    <row r="19" spans="1:9" x14ac:dyDescent="0.3">
      <c r="A19" s="6">
        <f>Registro!A19</f>
        <v>15</v>
      </c>
      <c r="B19" t="str">
        <f>Registro!B19</f>
        <v>Mendez Peña, Francisco</v>
      </c>
      <c r="C19" s="70">
        <v>3</v>
      </c>
      <c r="D19" s="72">
        <v>43733</v>
      </c>
      <c r="E19" s="70">
        <v>4</v>
      </c>
      <c r="F19" s="72">
        <v>43760</v>
      </c>
      <c r="G19" s="70">
        <v>3</v>
      </c>
      <c r="H19" s="72">
        <v>43784</v>
      </c>
      <c r="I19" s="74">
        <f t="shared" si="0"/>
        <v>10</v>
      </c>
    </row>
    <row r="20" spans="1:9" x14ac:dyDescent="0.3">
      <c r="A20" s="6">
        <f>Registro!A20</f>
        <v>16</v>
      </c>
      <c r="B20" t="str">
        <f>Registro!B20</f>
        <v>Morales Crespo, Pablo</v>
      </c>
      <c r="C20" s="70">
        <v>3</v>
      </c>
      <c r="D20" s="72">
        <v>43733</v>
      </c>
      <c r="E20" s="70">
        <v>5</v>
      </c>
      <c r="F20" s="72">
        <v>43760</v>
      </c>
      <c r="G20" s="70">
        <v>2</v>
      </c>
      <c r="H20" s="72">
        <v>43784</v>
      </c>
      <c r="I20" s="74">
        <f t="shared" si="0"/>
        <v>10</v>
      </c>
    </row>
    <row r="21" spans="1:9" x14ac:dyDescent="0.3">
      <c r="A21" s="6">
        <f>Registro!A21</f>
        <v>17</v>
      </c>
      <c r="B21" t="str">
        <f>Registro!B21</f>
        <v>Peña Vidal, Brenda</v>
      </c>
      <c r="C21" s="70">
        <v>2</v>
      </c>
      <c r="D21" s="72">
        <v>43733</v>
      </c>
      <c r="E21" s="70">
        <v>3</v>
      </c>
      <c r="F21" s="72">
        <v>43760</v>
      </c>
      <c r="G21" s="70">
        <v>2</v>
      </c>
      <c r="H21" s="72">
        <v>43784</v>
      </c>
      <c r="I21" s="74">
        <f t="shared" si="0"/>
        <v>7</v>
      </c>
    </row>
    <row r="22" spans="1:9" x14ac:dyDescent="0.3">
      <c r="A22" s="6">
        <f>Registro!A22</f>
        <v>18</v>
      </c>
      <c r="B22" t="str">
        <f>Registro!B22</f>
        <v>Solis Ortiz, Francheska</v>
      </c>
      <c r="C22" s="70">
        <v>2</v>
      </c>
      <c r="D22" s="72">
        <v>43733</v>
      </c>
      <c r="E22" s="70">
        <v>3</v>
      </c>
      <c r="F22" s="72">
        <v>43760</v>
      </c>
      <c r="G22" s="70">
        <v>2</v>
      </c>
      <c r="H22" s="72">
        <v>43784</v>
      </c>
      <c r="I22" s="74">
        <f t="shared" si="0"/>
        <v>7</v>
      </c>
    </row>
    <row r="23" spans="1:9" x14ac:dyDescent="0.3">
      <c r="A23" s="6">
        <f>Registro!A23</f>
        <v>19</v>
      </c>
      <c r="B23" t="str">
        <f>Registro!B23</f>
        <v>Suarez Vazquez, Luis</v>
      </c>
      <c r="C23" s="70">
        <v>2</v>
      </c>
      <c r="D23" s="72">
        <v>43733</v>
      </c>
      <c r="E23" s="70">
        <v>3</v>
      </c>
      <c r="F23" s="72">
        <v>43760</v>
      </c>
      <c r="G23" s="70">
        <v>2</v>
      </c>
      <c r="H23" s="72">
        <v>43784</v>
      </c>
      <c r="I23" s="74">
        <f t="shared" si="0"/>
        <v>7</v>
      </c>
    </row>
    <row r="24" spans="1:9" ht="15" thickBot="1" x14ac:dyDescent="0.35">
      <c r="A24" s="6">
        <f>Registro!A24</f>
        <v>20</v>
      </c>
      <c r="B24" t="str">
        <f>Registro!B24</f>
        <v xml:space="preserve">Vega Navarro, Michael </v>
      </c>
      <c r="C24" s="71">
        <v>2</v>
      </c>
      <c r="D24" s="72">
        <v>43733</v>
      </c>
      <c r="E24" s="71">
        <v>2</v>
      </c>
      <c r="F24" s="76">
        <v>43760</v>
      </c>
      <c r="G24" s="71">
        <v>3</v>
      </c>
      <c r="H24" s="76">
        <v>43784</v>
      </c>
      <c r="I24" s="75">
        <f t="shared" si="0"/>
        <v>7</v>
      </c>
    </row>
    <row r="25" spans="1:9" x14ac:dyDescent="0.3">
      <c r="D25" s="73"/>
      <c r="I25" s="37"/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2:I24"/>
  <sheetViews>
    <sheetView topLeftCell="A8" zoomScale="115" zoomScaleNormal="115" workbookViewId="0">
      <selection activeCell="D26" sqref="D26"/>
    </sheetView>
  </sheetViews>
  <sheetFormatPr defaultRowHeight="14.4" x14ac:dyDescent="0.3"/>
  <cols>
    <col min="1" max="1" width="8.88671875" style="1"/>
    <col min="2" max="2" width="24.44140625" customWidth="1"/>
    <col min="3" max="3" width="13.88671875" customWidth="1"/>
    <col min="4" max="4" width="13.77734375" customWidth="1"/>
    <col min="5" max="5" width="10.6640625" customWidth="1"/>
    <col min="6" max="7" width="11.21875" customWidth="1"/>
    <col min="8" max="8" width="13.5546875" customWidth="1"/>
  </cols>
  <sheetData>
    <row r="2" spans="1:9" ht="21" x14ac:dyDescent="0.4">
      <c r="B2" s="79" t="s">
        <v>173</v>
      </c>
      <c r="C2" s="79"/>
      <c r="D2" s="79"/>
      <c r="E2" s="79"/>
      <c r="F2" s="79"/>
      <c r="G2" s="2"/>
    </row>
    <row r="4" spans="1:9" x14ac:dyDescent="0.3">
      <c r="B4" s="4" t="s">
        <v>1</v>
      </c>
      <c r="C4" s="1" t="s">
        <v>12</v>
      </c>
      <c r="D4" s="1" t="s">
        <v>167</v>
      </c>
      <c r="E4" s="1" t="s">
        <v>168</v>
      </c>
      <c r="F4" s="1" t="s">
        <v>9</v>
      </c>
      <c r="G4" s="1" t="s">
        <v>183</v>
      </c>
      <c r="H4" s="1" t="s">
        <v>177</v>
      </c>
      <c r="I4" s="1" t="s">
        <v>182</v>
      </c>
    </row>
    <row r="5" spans="1:9" ht="15.6" x14ac:dyDescent="0.3">
      <c r="A5" s="1">
        <f>Registro!A5</f>
        <v>1</v>
      </c>
      <c r="B5" t="str">
        <f>Registro!B5</f>
        <v>Arena Azul, Ariela</v>
      </c>
      <c r="C5" s="1">
        <f>Conducta!H5</f>
        <v>4.8</v>
      </c>
      <c r="D5" s="1">
        <f>Table6[[#This Row],[Column11]]</f>
        <v>45</v>
      </c>
      <c r="E5" s="1">
        <f>Table610[[#This Row],[Column11]]</f>
        <v>95</v>
      </c>
      <c r="F5" s="1">
        <f>Table611[[#This Row],[Column11]]</f>
        <v>35</v>
      </c>
      <c r="G5" s="1">
        <f>Table12[[#This Row],[Total puntos]]</f>
        <v>97</v>
      </c>
      <c r="H5" s="1">
        <f>Table61012[[#This Row],[Column11]]</f>
        <v>100</v>
      </c>
      <c r="I5" s="78">
        <f t="shared" ref="I5:I24" si="0">((C5/5)+(D5/45)+(E5/100)+(F5/35)+(G5/100)+(H5/100))/6</f>
        <v>0.98</v>
      </c>
    </row>
    <row r="6" spans="1:9" ht="15.6" x14ac:dyDescent="0.3">
      <c r="A6" s="1">
        <f>Registro!A6</f>
        <v>2</v>
      </c>
      <c r="B6" t="str">
        <f>Registro!B6</f>
        <v>Caldos Gallego, Abigail</v>
      </c>
      <c r="C6" s="1">
        <f>Conducta!H6</f>
        <v>3.6</v>
      </c>
      <c r="D6" s="1">
        <f>Table6[[#This Row],[Column11]]</f>
        <v>45</v>
      </c>
      <c r="E6" s="1">
        <f>Table610[[#This Row],[Column11]]</f>
        <v>64</v>
      </c>
      <c r="F6" s="1">
        <f>Table611[[#This Row],[Column11]]</f>
        <v>35</v>
      </c>
      <c r="G6" s="1">
        <f>Table12[[#This Row],[Total puntos]]</f>
        <v>90</v>
      </c>
      <c r="H6" s="1">
        <f>Table61012[[#This Row],[Column11]]</f>
        <v>90</v>
      </c>
      <c r="I6" s="78">
        <f t="shared" si="0"/>
        <v>0.86</v>
      </c>
    </row>
    <row r="7" spans="1:9" ht="15.6" x14ac:dyDescent="0.3">
      <c r="A7" s="1">
        <f>Registro!A7</f>
        <v>3</v>
      </c>
      <c r="B7" t="str">
        <f>Registro!B7</f>
        <v>Cortes Guerrero, Rey</v>
      </c>
      <c r="C7" s="1">
        <f>Conducta!H7</f>
        <v>3</v>
      </c>
      <c r="D7" s="1">
        <f>Table6[[#This Row],[Column11]]</f>
        <v>45</v>
      </c>
      <c r="E7" s="1">
        <f>Table610[[#This Row],[Column11]]</f>
        <v>84</v>
      </c>
      <c r="F7" s="1">
        <f>Table611[[#This Row],[Column11]]</f>
        <v>35</v>
      </c>
      <c r="G7" s="1">
        <f>Table12[[#This Row],[Total puntos]]</f>
        <v>98</v>
      </c>
      <c r="H7" s="1">
        <f>Table61012[[#This Row],[Column11]]</f>
        <v>85</v>
      </c>
      <c r="I7" s="78">
        <f t="shared" si="0"/>
        <v>0.8783333333333333</v>
      </c>
    </row>
    <row r="8" spans="1:9" ht="15.6" x14ac:dyDescent="0.3">
      <c r="A8" s="1">
        <f>Registro!A8</f>
        <v>4</v>
      </c>
      <c r="B8" t="str">
        <f>Registro!B8</f>
        <v>Cuadrado Blanco, Alba</v>
      </c>
      <c r="C8" s="1">
        <f>Conducta!H8</f>
        <v>4.4000000000000004</v>
      </c>
      <c r="D8" s="1">
        <f>Table6[[#This Row],[Column11]]</f>
        <v>18</v>
      </c>
      <c r="E8" s="1">
        <f>Table610[[#This Row],[Column11]]</f>
        <v>69</v>
      </c>
      <c r="F8" s="1">
        <f>Table611[[#This Row],[Column11]]</f>
        <v>14</v>
      </c>
      <c r="G8" s="1">
        <f>Table12[[#This Row],[Total puntos]]</f>
        <v>90</v>
      </c>
      <c r="H8" s="1">
        <f>Table61012[[#This Row],[Column11]]</f>
        <v>80</v>
      </c>
      <c r="I8" s="78">
        <f t="shared" si="0"/>
        <v>0.67833333333333334</v>
      </c>
    </row>
    <row r="9" spans="1:9" ht="15.6" x14ac:dyDescent="0.3">
      <c r="A9" s="1">
        <f>Registro!A9</f>
        <v>5</v>
      </c>
      <c r="B9" t="str">
        <f>Registro!B9</f>
        <v>Diaz Alvarez, Pedro</v>
      </c>
      <c r="C9" s="1">
        <f>Conducta!H9</f>
        <v>4.5999999999999996</v>
      </c>
      <c r="D9" s="1">
        <f>Table6[[#This Row],[Column11]]</f>
        <v>41</v>
      </c>
      <c r="E9" s="1">
        <f>Table610[[#This Row],[Column11]]</f>
        <v>96.5</v>
      </c>
      <c r="F9" s="1">
        <f>Table611[[#This Row],[Column11]]</f>
        <v>31</v>
      </c>
      <c r="G9" s="1">
        <f>Table12[[#This Row],[Total puntos]]</f>
        <v>95</v>
      </c>
      <c r="H9" s="1">
        <f>Table61012[[#This Row],[Column11]]</f>
        <v>92</v>
      </c>
      <c r="I9" s="78">
        <f t="shared" si="0"/>
        <v>0.9253042328042328</v>
      </c>
    </row>
    <row r="10" spans="1:9" ht="15.6" x14ac:dyDescent="0.3">
      <c r="A10" s="1">
        <f>Registro!A10</f>
        <v>6</v>
      </c>
      <c r="B10" t="str">
        <f>Registro!B10</f>
        <v>Diaz Castro, Luis</v>
      </c>
      <c r="C10" s="1">
        <f>Conducta!H10</f>
        <v>4.4000000000000004</v>
      </c>
      <c r="D10" s="1">
        <f>Table6[[#This Row],[Column11]]</f>
        <v>41</v>
      </c>
      <c r="E10" s="1">
        <f>Table610[[#This Row],[Column11]]</f>
        <v>92.5</v>
      </c>
      <c r="F10" s="1">
        <f>Table611[[#This Row],[Column11]]</f>
        <v>33</v>
      </c>
      <c r="G10" s="1">
        <f>Table12[[#This Row],[Total puntos]]</f>
        <v>91</v>
      </c>
      <c r="H10" s="1">
        <f>Table61012[[#This Row],[Column11]]</f>
        <v>70</v>
      </c>
      <c r="I10" s="78">
        <f t="shared" si="0"/>
        <v>0.87816137566137575</v>
      </c>
    </row>
    <row r="11" spans="1:9" ht="15.6" x14ac:dyDescent="0.3">
      <c r="A11" s="1">
        <f>Registro!A11</f>
        <v>7</v>
      </c>
      <c r="B11" t="str">
        <f>Registro!B11</f>
        <v>Dominguez Torres, Daniel</v>
      </c>
      <c r="C11" s="1">
        <f>Conducta!H11</f>
        <v>4.5999999999999996</v>
      </c>
      <c r="D11" s="1">
        <f>Table6[[#This Row],[Column11]]</f>
        <v>43</v>
      </c>
      <c r="E11" s="1">
        <f>Table610[[#This Row],[Column11]]</f>
        <v>97</v>
      </c>
      <c r="F11" s="1">
        <f>Table611[[#This Row],[Column11]]</f>
        <v>28</v>
      </c>
      <c r="G11" s="1">
        <f>Table12[[#This Row],[Total puntos]]</f>
        <v>95</v>
      </c>
      <c r="H11" s="1">
        <f>Table61012[[#This Row],[Column11]]</f>
        <v>63</v>
      </c>
      <c r="I11" s="78">
        <f t="shared" si="0"/>
        <v>0.87092592592592588</v>
      </c>
    </row>
    <row r="12" spans="1:9" ht="15.6" x14ac:dyDescent="0.3">
      <c r="A12" s="1">
        <f>Registro!A12</f>
        <v>8</v>
      </c>
      <c r="B12" t="str">
        <f>Registro!B12</f>
        <v>Flores Redondo, Emma</v>
      </c>
      <c r="C12" s="1">
        <f>Conducta!H12</f>
        <v>4.5999999999999996</v>
      </c>
      <c r="D12" s="1">
        <f>Table6[[#This Row],[Column11]]</f>
        <v>44</v>
      </c>
      <c r="E12" s="1">
        <f>Table610[[#This Row],[Column11]]</f>
        <v>73.5</v>
      </c>
      <c r="F12" s="1">
        <f>Table611[[#This Row],[Column11]]</f>
        <v>35</v>
      </c>
      <c r="G12" s="1">
        <f>Table12[[#This Row],[Total puntos]]</f>
        <v>77</v>
      </c>
      <c r="H12" s="1">
        <f>Table61012[[#This Row],[Column11]]</f>
        <v>70</v>
      </c>
      <c r="I12" s="78">
        <f t="shared" si="0"/>
        <v>0.85046296296296298</v>
      </c>
    </row>
    <row r="13" spans="1:9" ht="15.6" x14ac:dyDescent="0.3">
      <c r="A13" s="1">
        <f>Registro!A13</f>
        <v>9</v>
      </c>
      <c r="B13" t="str">
        <f>Registro!B13</f>
        <v>Fortis Jimenez, Evanet</v>
      </c>
      <c r="C13" s="1">
        <f>Conducta!H13</f>
        <v>3.2</v>
      </c>
      <c r="D13" s="1">
        <f>Table6[[#This Row],[Column11]]</f>
        <v>42</v>
      </c>
      <c r="E13" s="1">
        <f>Table610[[#This Row],[Column11]]</f>
        <v>62.5</v>
      </c>
      <c r="F13" s="1">
        <f>Table611[[#This Row],[Column11]]</f>
        <v>29</v>
      </c>
      <c r="G13" s="1">
        <f>Table12[[#This Row],[Total puntos]]</f>
        <v>90</v>
      </c>
      <c r="H13" s="1">
        <f>Table61012[[#This Row],[Column11]]</f>
        <v>75</v>
      </c>
      <c r="I13" s="78">
        <f t="shared" si="0"/>
        <v>0.77948412698412695</v>
      </c>
    </row>
    <row r="14" spans="1:9" ht="15.6" x14ac:dyDescent="0.3">
      <c r="A14" s="1">
        <f>Registro!A14</f>
        <v>10</v>
      </c>
      <c r="B14" t="str">
        <f>Registro!B14</f>
        <v>Fuente Bravo, Amalia</v>
      </c>
      <c r="C14" s="1">
        <f>Conducta!H14</f>
        <v>4.4000000000000004</v>
      </c>
      <c r="D14" s="1">
        <f>Table6[[#This Row],[Column11]]</f>
        <v>44</v>
      </c>
      <c r="E14" s="1">
        <f>Table610[[#This Row],[Column11]]</f>
        <v>91</v>
      </c>
      <c r="F14" s="1">
        <f>Table611[[#This Row],[Column11]]</f>
        <v>33</v>
      </c>
      <c r="G14" s="1">
        <f>Table12[[#This Row],[Total puntos]]</f>
        <v>89</v>
      </c>
      <c r="H14" s="1">
        <f>Table61012[[#This Row],[Column11]]</f>
        <v>95</v>
      </c>
      <c r="I14" s="78">
        <f t="shared" si="0"/>
        <v>0.9251058201058201</v>
      </c>
    </row>
    <row r="15" spans="1:9" ht="15.6" x14ac:dyDescent="0.3">
      <c r="A15" s="1">
        <f>Registro!A15</f>
        <v>11</v>
      </c>
      <c r="B15" t="str">
        <f>Registro!B15</f>
        <v>Gomez Sanz, Fabián</v>
      </c>
      <c r="C15" s="1">
        <f>Conducta!H15</f>
        <v>4.5999999999999996</v>
      </c>
      <c r="D15" s="1">
        <f>Table6[[#This Row],[Column11]]</f>
        <v>42</v>
      </c>
      <c r="E15" s="1">
        <f>Table610[[#This Row],[Column11]]</f>
        <v>68</v>
      </c>
      <c r="F15" s="1">
        <f>Table611[[#This Row],[Column11]]</f>
        <v>28</v>
      </c>
      <c r="G15" s="1">
        <f>Table12[[#This Row],[Total puntos]]</f>
        <v>83</v>
      </c>
      <c r="H15" s="1">
        <f>Table61012[[#This Row],[Column11]]</f>
        <v>90</v>
      </c>
      <c r="I15" s="78">
        <f t="shared" si="0"/>
        <v>0.84388888888888891</v>
      </c>
    </row>
    <row r="16" spans="1:9" ht="15.6" x14ac:dyDescent="0.3">
      <c r="A16" s="1">
        <f>Registro!A16</f>
        <v>12</v>
      </c>
      <c r="B16" t="str">
        <f>Registro!B16</f>
        <v>González Blanco, Fabiola</v>
      </c>
      <c r="C16" s="1">
        <f>Conducta!H16</f>
        <v>4.8</v>
      </c>
      <c r="D16" s="1">
        <f>Table6[[#This Row],[Column11]]</f>
        <v>38</v>
      </c>
      <c r="E16" s="1">
        <f>Table610[[#This Row],[Column11]]</f>
        <v>80</v>
      </c>
      <c r="F16" s="1">
        <f>Table611[[#This Row],[Column11]]</f>
        <v>35</v>
      </c>
      <c r="G16" s="1">
        <f>Table12[[#This Row],[Total puntos]]</f>
        <v>100</v>
      </c>
      <c r="H16" s="1">
        <f>Table61012[[#This Row],[Column11]]</f>
        <v>90</v>
      </c>
      <c r="I16" s="78">
        <f t="shared" si="0"/>
        <v>0.91740740740740756</v>
      </c>
    </row>
    <row r="17" spans="1:9" ht="15.6" x14ac:dyDescent="0.3">
      <c r="A17" s="1">
        <f>Registro!A17</f>
        <v>13</v>
      </c>
      <c r="B17" t="str">
        <f>Registro!B17</f>
        <v>León Furioso, David</v>
      </c>
      <c r="C17" s="1">
        <f>Conducta!H17</f>
        <v>4.8</v>
      </c>
      <c r="D17" s="1">
        <f>Table6[[#This Row],[Column11]]</f>
        <v>44</v>
      </c>
      <c r="E17" s="1">
        <f>Table610[[#This Row],[Column11]]</f>
        <v>88</v>
      </c>
      <c r="F17" s="1">
        <f>Table611[[#This Row],[Column11]]</f>
        <v>28</v>
      </c>
      <c r="G17" s="1">
        <f>Table12[[#This Row],[Total puntos]]</f>
        <v>100</v>
      </c>
      <c r="H17" s="1">
        <f>Table61012[[#This Row],[Column11]]</f>
        <v>87</v>
      </c>
      <c r="I17" s="78">
        <f t="shared" si="0"/>
        <v>0.91462962962962957</v>
      </c>
    </row>
    <row r="18" spans="1:9" ht="15.6" x14ac:dyDescent="0.3">
      <c r="A18" s="1">
        <f>Registro!A18</f>
        <v>14</v>
      </c>
      <c r="B18" t="str">
        <f>Registro!B18</f>
        <v>Lizardi Diaz, Alma Rosa</v>
      </c>
      <c r="C18" s="1">
        <f>Conducta!H18</f>
        <v>5</v>
      </c>
      <c r="D18" s="1">
        <f>Table6[[#This Row],[Column11]]</f>
        <v>43</v>
      </c>
      <c r="E18" s="1">
        <f>Table610[[#This Row],[Column11]]</f>
        <v>87</v>
      </c>
      <c r="F18" s="1">
        <f>Table611[[#This Row],[Column11]]</f>
        <v>25</v>
      </c>
      <c r="G18" s="1">
        <f>Table12[[#This Row],[Total puntos]]</f>
        <v>95</v>
      </c>
      <c r="H18" s="1">
        <f>Table61012[[#This Row],[Column11]]</f>
        <v>87</v>
      </c>
      <c r="I18" s="78">
        <f t="shared" si="0"/>
        <v>0.89330687830687838</v>
      </c>
    </row>
    <row r="19" spans="1:9" ht="15.6" x14ac:dyDescent="0.3">
      <c r="A19" s="1">
        <f>Registro!A19</f>
        <v>15</v>
      </c>
      <c r="B19" t="str">
        <f>Registro!B19</f>
        <v>Mendez Peña, Francisco</v>
      </c>
      <c r="C19" s="1">
        <f>Conducta!H19</f>
        <v>5</v>
      </c>
      <c r="D19" s="1">
        <f>Table6[[#This Row],[Column11]]</f>
        <v>35</v>
      </c>
      <c r="E19" s="1">
        <f>Table610[[#This Row],[Column11]]</f>
        <v>84</v>
      </c>
      <c r="F19" s="1">
        <f>Table611[[#This Row],[Column11]]</f>
        <v>25</v>
      </c>
      <c r="G19" s="1">
        <f>Table12[[#This Row],[Total puntos]]</f>
        <v>95</v>
      </c>
      <c r="H19" s="1">
        <f>Table61012[[#This Row],[Column11]]</f>
        <v>90</v>
      </c>
      <c r="I19" s="78">
        <f t="shared" si="0"/>
        <v>0.86367724867724871</v>
      </c>
    </row>
    <row r="20" spans="1:9" ht="15.6" x14ac:dyDescent="0.3">
      <c r="A20" s="1">
        <f>Registro!A20</f>
        <v>16</v>
      </c>
      <c r="B20" t="str">
        <f>Registro!B20</f>
        <v>Morales Crespo, Pablo</v>
      </c>
      <c r="C20" s="1">
        <f>Conducta!H20</f>
        <v>5</v>
      </c>
      <c r="D20" s="1">
        <f>Table6[[#This Row],[Column11]]</f>
        <v>41</v>
      </c>
      <c r="E20" s="1">
        <f>Table610[[#This Row],[Column11]]</f>
        <v>80</v>
      </c>
      <c r="F20" s="1">
        <f>Table611[[#This Row],[Column11]]</f>
        <v>33</v>
      </c>
      <c r="G20" s="1">
        <f>Table12[[#This Row],[Total puntos]]</f>
        <v>98</v>
      </c>
      <c r="H20" s="1">
        <f>Table61012[[#This Row],[Column11]]</f>
        <v>96</v>
      </c>
      <c r="I20" s="78">
        <f t="shared" si="0"/>
        <v>0.93232804232804234</v>
      </c>
    </row>
    <row r="21" spans="1:9" ht="15.6" x14ac:dyDescent="0.3">
      <c r="A21" s="1">
        <f>Registro!A21</f>
        <v>17</v>
      </c>
      <c r="B21" t="str">
        <f>Registro!B21</f>
        <v>Peña Vidal, Brenda</v>
      </c>
      <c r="C21" s="1">
        <f>Conducta!H21</f>
        <v>4.4000000000000004</v>
      </c>
      <c r="D21" s="1">
        <f>Table6[[#This Row],[Column11]]</f>
        <v>43</v>
      </c>
      <c r="E21" s="1">
        <f>Table610[[#This Row],[Column11]]</f>
        <v>93.5</v>
      </c>
      <c r="F21" s="1">
        <f>Table611[[#This Row],[Column11]]</f>
        <v>35</v>
      </c>
      <c r="G21" s="1">
        <f>Table12[[#This Row],[Total puntos]]</f>
        <v>78</v>
      </c>
      <c r="H21" s="1">
        <f>Table61012[[#This Row],[Column11]]</f>
        <v>96</v>
      </c>
      <c r="I21" s="78">
        <f t="shared" si="0"/>
        <v>0.91842592592592587</v>
      </c>
    </row>
    <row r="22" spans="1:9" ht="15.6" x14ac:dyDescent="0.3">
      <c r="A22" s="1">
        <f>Registro!A22</f>
        <v>18</v>
      </c>
      <c r="B22" t="str">
        <f>Registro!B22</f>
        <v>Solis Ortiz, Francheska</v>
      </c>
      <c r="C22" s="1">
        <f>Conducta!H22</f>
        <v>3.6</v>
      </c>
      <c r="D22" s="1">
        <f>Table6[[#This Row],[Column11]]</f>
        <v>44</v>
      </c>
      <c r="E22" s="1">
        <f>Table610[[#This Row],[Column11]]</f>
        <v>92</v>
      </c>
      <c r="F22" s="1">
        <f>Table611[[#This Row],[Column11]]</f>
        <v>34</v>
      </c>
      <c r="G22" s="1">
        <f>Table12[[#This Row],[Total puntos]]</f>
        <v>63</v>
      </c>
      <c r="H22" s="1">
        <f>Table61012[[#This Row],[Column11]]</f>
        <v>97</v>
      </c>
      <c r="I22" s="78">
        <f t="shared" si="0"/>
        <v>0.86486772486772479</v>
      </c>
    </row>
    <row r="23" spans="1:9" ht="15.6" x14ac:dyDescent="0.3">
      <c r="A23" s="1">
        <f>Registro!A23</f>
        <v>19</v>
      </c>
      <c r="B23" t="str">
        <f>Registro!B23</f>
        <v>Suarez Vazquez, Luis</v>
      </c>
      <c r="C23" s="1">
        <f>Conducta!H23</f>
        <v>4.8</v>
      </c>
      <c r="D23" s="1">
        <f>Table6[[#This Row],[Column11]]</f>
        <v>44</v>
      </c>
      <c r="E23" s="1">
        <f>Table610[[#This Row],[Column11]]</f>
        <v>87.5</v>
      </c>
      <c r="F23" s="1">
        <f>Table611[[#This Row],[Column11]]</f>
        <v>34</v>
      </c>
      <c r="G23" s="1">
        <f>Table12[[#This Row],[Total puntos]]</f>
        <v>74</v>
      </c>
      <c r="H23" s="1">
        <f>Table61012[[#This Row],[Column11]]</f>
        <v>100</v>
      </c>
      <c r="I23" s="78">
        <f t="shared" si="0"/>
        <v>0.9207010582010583</v>
      </c>
    </row>
    <row r="24" spans="1:9" ht="15.6" x14ac:dyDescent="0.3">
      <c r="A24" s="1">
        <f>Registro!A24</f>
        <v>20</v>
      </c>
      <c r="B24" t="str">
        <f>Registro!B24</f>
        <v xml:space="preserve">Vega Navarro, Michael </v>
      </c>
      <c r="C24" s="1">
        <f>Conducta!H24</f>
        <v>4.8</v>
      </c>
      <c r="D24" s="1">
        <f>Table6[[#This Row],[Column11]]</f>
        <v>43</v>
      </c>
      <c r="E24" s="1">
        <f>Table610[[#This Row],[Column11]]</f>
        <v>91</v>
      </c>
      <c r="F24" s="1">
        <f>Table611[[#This Row],[Column11]]</f>
        <v>34</v>
      </c>
      <c r="G24" s="1">
        <f>Table12[[#This Row],[Total puntos]]</f>
        <v>90</v>
      </c>
      <c r="H24" s="1">
        <f>Table61012[[#This Row],[Column11]]</f>
        <v>105</v>
      </c>
      <c r="I24" s="78">
        <f t="shared" si="0"/>
        <v>0.95783068783068792</v>
      </c>
    </row>
  </sheetData>
  <mergeCells count="1">
    <mergeCell ref="B2:F2"/>
  </mergeCell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2:J29"/>
  <sheetViews>
    <sheetView topLeftCell="A4" zoomScale="115" zoomScaleNormal="115" workbookViewId="0">
      <selection activeCell="J4" sqref="J4"/>
    </sheetView>
  </sheetViews>
  <sheetFormatPr defaultRowHeight="14.4" x14ac:dyDescent="0.3"/>
  <cols>
    <col min="1" max="1" width="6.109375" style="1" customWidth="1"/>
    <col min="2" max="2" width="25.88671875" customWidth="1"/>
    <col min="3" max="3" width="14" customWidth="1"/>
    <col min="4" max="4" width="16" customWidth="1"/>
    <col min="5" max="7" width="15" customWidth="1"/>
    <col min="8" max="8" width="11.5546875" customWidth="1"/>
    <col min="9" max="9" width="14.33203125" customWidth="1"/>
    <col min="10" max="10" width="27.33203125" customWidth="1"/>
  </cols>
  <sheetData>
    <row r="2" spans="1:10" ht="21" x14ac:dyDescent="0.4">
      <c r="B2" s="79" t="s">
        <v>162</v>
      </c>
      <c r="C2" s="79"/>
      <c r="D2" s="79"/>
      <c r="E2" s="79"/>
      <c r="F2" s="79"/>
      <c r="G2" s="79"/>
      <c r="H2" s="79"/>
      <c r="I2" s="79"/>
      <c r="J2" s="14"/>
    </row>
    <row r="4" spans="1:10" ht="28.8" x14ac:dyDescent="0.3">
      <c r="B4" s="19" t="s">
        <v>1</v>
      </c>
      <c r="C4" s="22" t="s">
        <v>123</v>
      </c>
      <c r="D4" s="25" t="s">
        <v>124</v>
      </c>
      <c r="E4" s="23" t="s">
        <v>126</v>
      </c>
      <c r="F4" s="29" t="s">
        <v>125</v>
      </c>
      <c r="G4" s="28" t="s">
        <v>127</v>
      </c>
      <c r="H4" s="8" t="s">
        <v>118</v>
      </c>
    </row>
    <row r="5" spans="1:10" x14ac:dyDescent="0.3">
      <c r="A5" s="1">
        <f>Registro!A5</f>
        <v>1</v>
      </c>
      <c r="B5" s="9" t="str">
        <f>Registro!B5</f>
        <v>Arena Azul, Ariela</v>
      </c>
      <c r="C5" s="20">
        <v>5</v>
      </c>
      <c r="D5" s="26" t="s">
        <v>114</v>
      </c>
      <c r="E5" s="27">
        <v>10</v>
      </c>
      <c r="F5" s="30"/>
      <c r="G5" s="30"/>
      <c r="H5" s="21">
        <f>E5+C5+G5</f>
        <v>15</v>
      </c>
    </row>
    <row r="6" spans="1:10" x14ac:dyDescent="0.3">
      <c r="A6" s="1">
        <f>Registro!A6</f>
        <v>2</v>
      </c>
      <c r="B6" s="9" t="str">
        <f>Registro!B6</f>
        <v>Caldos Gallego, Abigail</v>
      </c>
      <c r="C6" s="20">
        <v>5</v>
      </c>
      <c r="D6" s="26" t="s">
        <v>114</v>
      </c>
      <c r="E6" s="27">
        <v>10</v>
      </c>
      <c r="F6" s="30"/>
      <c r="G6" s="30"/>
      <c r="H6" s="21">
        <f>E6+C6+G6</f>
        <v>15</v>
      </c>
    </row>
    <row r="7" spans="1:10" x14ac:dyDescent="0.3">
      <c r="A7" s="1">
        <f>Registro!A7</f>
        <v>3</v>
      </c>
      <c r="B7" s="9" t="str">
        <f>Registro!B7</f>
        <v>Cortes Guerrero, Rey</v>
      </c>
      <c r="C7" s="20">
        <v>5</v>
      </c>
      <c r="D7" s="26" t="s">
        <v>114</v>
      </c>
      <c r="E7" s="27">
        <v>10.5</v>
      </c>
      <c r="F7" s="30"/>
      <c r="G7" s="30"/>
      <c r="H7" s="21">
        <f>E7+C7+G7</f>
        <v>15.5</v>
      </c>
    </row>
    <row r="8" spans="1:10" x14ac:dyDescent="0.3">
      <c r="A8" s="1">
        <f>Registro!A8</f>
        <v>4</v>
      </c>
      <c r="B8" s="9" t="str">
        <f>Registro!B8</f>
        <v>Cuadrado Blanco, Alba</v>
      </c>
      <c r="C8" s="20">
        <v>2</v>
      </c>
      <c r="D8" s="26" t="s">
        <v>114</v>
      </c>
      <c r="E8" s="27">
        <v>10</v>
      </c>
      <c r="F8" s="30"/>
      <c r="G8" s="30"/>
      <c r="H8" s="21">
        <f>E8+C8+G8</f>
        <v>12</v>
      </c>
    </row>
    <row r="9" spans="1:10" x14ac:dyDescent="0.3">
      <c r="A9" s="1">
        <f>Registro!A9</f>
        <v>5</v>
      </c>
      <c r="B9" s="9" t="str">
        <f>Registro!B9</f>
        <v>Diaz Alvarez, Pedro</v>
      </c>
      <c r="C9" s="20">
        <v>5</v>
      </c>
      <c r="D9" s="26" t="s">
        <v>115</v>
      </c>
      <c r="E9" s="27">
        <v>10</v>
      </c>
      <c r="F9" s="30"/>
      <c r="G9" s="30"/>
      <c r="H9" s="21">
        <f>E9+C9+G9</f>
        <v>15</v>
      </c>
    </row>
    <row r="10" spans="1:10" x14ac:dyDescent="0.3">
      <c r="A10" s="1">
        <f>Registro!A10</f>
        <v>6</v>
      </c>
      <c r="B10" s="9" t="str">
        <f>Registro!B10</f>
        <v>Diaz Castro, Luis</v>
      </c>
      <c r="C10" s="20">
        <v>5</v>
      </c>
      <c r="D10" s="26" t="s">
        <v>115</v>
      </c>
      <c r="E10" s="27">
        <v>10.5</v>
      </c>
      <c r="F10" s="30"/>
      <c r="G10" s="30"/>
      <c r="H10" s="21">
        <f>E10+C10+G10</f>
        <v>15.5</v>
      </c>
    </row>
    <row r="11" spans="1:10" x14ac:dyDescent="0.3">
      <c r="A11" s="1">
        <f>Registro!A11</f>
        <v>7</v>
      </c>
      <c r="B11" s="9" t="str">
        <f>Registro!B11</f>
        <v>Dominguez Torres, Daniel</v>
      </c>
      <c r="C11" s="20">
        <v>5</v>
      </c>
      <c r="D11" s="26" t="s">
        <v>115</v>
      </c>
      <c r="E11" s="27">
        <v>10</v>
      </c>
      <c r="F11" s="30"/>
      <c r="G11" s="30"/>
      <c r="H11" s="21">
        <f>E11+C11+G11</f>
        <v>15</v>
      </c>
    </row>
    <row r="12" spans="1:10" x14ac:dyDescent="0.3">
      <c r="A12" s="1">
        <f>Registro!A12</f>
        <v>8</v>
      </c>
      <c r="B12" s="9" t="str">
        <f>Registro!B12</f>
        <v>Flores Redondo, Emma</v>
      </c>
      <c r="C12" s="20">
        <v>5</v>
      </c>
      <c r="D12" s="26" t="s">
        <v>115</v>
      </c>
      <c r="E12" s="27">
        <v>9.5</v>
      </c>
      <c r="F12" s="30"/>
      <c r="G12" s="30"/>
      <c r="H12" s="21">
        <f>E12+C12+G12</f>
        <v>14.5</v>
      </c>
    </row>
    <row r="13" spans="1:10" x14ac:dyDescent="0.3">
      <c r="A13" s="1">
        <f>Registro!A13</f>
        <v>9</v>
      </c>
      <c r="B13" s="9" t="str">
        <f>Registro!B13</f>
        <v>Fortis Jimenez, Evanet</v>
      </c>
      <c r="C13" s="20">
        <v>4</v>
      </c>
      <c r="D13" s="26" t="s">
        <v>115</v>
      </c>
      <c r="E13" s="27">
        <v>10</v>
      </c>
      <c r="F13" s="30"/>
      <c r="G13" s="30"/>
      <c r="H13" s="21">
        <f>E13+C13+G13</f>
        <v>14</v>
      </c>
    </row>
    <row r="14" spans="1:10" x14ac:dyDescent="0.3">
      <c r="A14" s="1">
        <f>Registro!A14</f>
        <v>10</v>
      </c>
      <c r="B14" s="9" t="str">
        <f>Registro!B14</f>
        <v>Fuente Bravo, Amalia</v>
      </c>
      <c r="C14" s="20">
        <v>4</v>
      </c>
      <c r="D14" s="26" t="s">
        <v>116</v>
      </c>
      <c r="E14" s="27">
        <v>6</v>
      </c>
      <c r="F14" s="30"/>
      <c r="G14" s="30"/>
      <c r="H14" s="21">
        <f>E14+C14+G14</f>
        <v>10</v>
      </c>
    </row>
    <row r="15" spans="1:10" x14ac:dyDescent="0.3">
      <c r="A15" s="1">
        <f>Registro!A15</f>
        <v>11</v>
      </c>
      <c r="B15" s="9" t="str">
        <f>Registro!B15</f>
        <v>Gomez Sanz, Fabián</v>
      </c>
      <c r="C15" s="20">
        <v>3</v>
      </c>
      <c r="D15" s="26" t="s">
        <v>116</v>
      </c>
      <c r="E15" s="27">
        <v>6</v>
      </c>
      <c r="F15" s="30"/>
      <c r="G15" s="30"/>
      <c r="H15" s="21">
        <f>E15+C15+G15</f>
        <v>9</v>
      </c>
    </row>
    <row r="16" spans="1:10" x14ac:dyDescent="0.3">
      <c r="A16" s="1">
        <f>Registro!A16</f>
        <v>12</v>
      </c>
      <c r="B16" s="9" t="str">
        <f>Registro!B16</f>
        <v>González Blanco, Fabiola</v>
      </c>
      <c r="C16" s="20">
        <v>5</v>
      </c>
      <c r="D16" s="26" t="s">
        <v>116</v>
      </c>
      <c r="E16" s="27">
        <v>6</v>
      </c>
      <c r="F16" s="30"/>
      <c r="G16" s="30"/>
      <c r="H16" s="21">
        <f>E16+C16+G16</f>
        <v>11</v>
      </c>
    </row>
    <row r="17" spans="1:8" x14ac:dyDescent="0.3">
      <c r="A17" s="1">
        <f>Registro!A17</f>
        <v>13</v>
      </c>
      <c r="B17" s="9" t="str">
        <f>Registro!B17</f>
        <v>León Furioso, David</v>
      </c>
      <c r="C17" s="20">
        <v>5</v>
      </c>
      <c r="D17" s="26" t="s">
        <v>116</v>
      </c>
      <c r="E17" s="27">
        <v>6</v>
      </c>
      <c r="F17" s="30"/>
      <c r="G17" s="30"/>
      <c r="H17" s="21">
        <f>E17+C17+G17</f>
        <v>11</v>
      </c>
    </row>
    <row r="18" spans="1:8" x14ac:dyDescent="0.3">
      <c r="A18" s="1">
        <f>Registro!A18</f>
        <v>14</v>
      </c>
      <c r="B18" s="9" t="str">
        <f>Registro!B18</f>
        <v>Lizardi Diaz, Alma Rosa</v>
      </c>
      <c r="C18" s="20">
        <v>5</v>
      </c>
      <c r="D18" s="26" t="s">
        <v>116</v>
      </c>
      <c r="E18" s="27">
        <v>6</v>
      </c>
      <c r="F18" s="30"/>
      <c r="G18" s="30"/>
      <c r="H18" s="21">
        <f>E18+C18+G18</f>
        <v>11</v>
      </c>
    </row>
    <row r="19" spans="1:8" x14ac:dyDescent="0.3">
      <c r="A19" s="1">
        <f>Registro!A19</f>
        <v>15</v>
      </c>
      <c r="B19" s="9" t="str">
        <f>Registro!B19</f>
        <v>Mendez Peña, Francisco</v>
      </c>
      <c r="C19" s="20">
        <v>5</v>
      </c>
      <c r="D19" s="26" t="s">
        <v>117</v>
      </c>
      <c r="E19" s="27">
        <v>13</v>
      </c>
      <c r="F19" s="30"/>
      <c r="G19" s="30"/>
      <c r="H19" s="21">
        <f>E19+C19+G19</f>
        <v>18</v>
      </c>
    </row>
    <row r="20" spans="1:8" x14ac:dyDescent="0.3">
      <c r="A20" s="1">
        <f>Registro!A20</f>
        <v>16</v>
      </c>
      <c r="B20" s="9" t="str">
        <f>Registro!B20</f>
        <v>Morales Crespo, Pablo</v>
      </c>
      <c r="C20" s="20">
        <v>5</v>
      </c>
      <c r="D20" s="26" t="s">
        <v>117</v>
      </c>
      <c r="E20" s="27">
        <v>13</v>
      </c>
      <c r="F20" s="30"/>
      <c r="G20" s="30"/>
      <c r="H20" s="21">
        <f>E20+C20+G20</f>
        <v>18</v>
      </c>
    </row>
    <row r="21" spans="1:8" x14ac:dyDescent="0.3">
      <c r="A21" s="1">
        <f>Registro!A21</f>
        <v>17</v>
      </c>
      <c r="B21" s="9" t="str">
        <f>Registro!B21</f>
        <v>Peña Vidal, Brenda</v>
      </c>
      <c r="C21" s="20">
        <v>5</v>
      </c>
      <c r="D21" s="26" t="s">
        <v>117</v>
      </c>
      <c r="E21" s="27">
        <v>15</v>
      </c>
      <c r="F21" s="30"/>
      <c r="G21" s="30"/>
      <c r="H21" s="21">
        <f>E21+C21+G21</f>
        <v>20</v>
      </c>
    </row>
    <row r="22" spans="1:8" x14ac:dyDescent="0.3">
      <c r="A22" s="1">
        <f>Registro!A22</f>
        <v>18</v>
      </c>
      <c r="B22" s="9" t="str">
        <f>Registro!B22</f>
        <v>Solis Ortiz, Francheska</v>
      </c>
      <c r="C22" s="20">
        <v>3</v>
      </c>
      <c r="D22" s="26" t="s">
        <v>117</v>
      </c>
      <c r="E22" s="27">
        <v>17</v>
      </c>
      <c r="F22" s="30"/>
      <c r="G22" s="30"/>
      <c r="H22" s="21">
        <f>E22+C22+G22</f>
        <v>20</v>
      </c>
    </row>
    <row r="23" spans="1:8" x14ac:dyDescent="0.3">
      <c r="A23" s="1">
        <f>Registro!A23</f>
        <v>19</v>
      </c>
      <c r="B23" s="9" t="str">
        <f>Registro!B23</f>
        <v>Suarez Vazquez, Luis</v>
      </c>
      <c r="C23" s="20">
        <v>3</v>
      </c>
      <c r="D23" s="26" t="s">
        <v>117</v>
      </c>
      <c r="E23" s="27">
        <v>15</v>
      </c>
      <c r="F23" s="30"/>
      <c r="G23" s="30"/>
      <c r="H23" s="21">
        <f>E23+C23+G23</f>
        <v>18</v>
      </c>
    </row>
    <row r="24" spans="1:8" x14ac:dyDescent="0.3">
      <c r="A24" s="1">
        <f>Registro!A24</f>
        <v>20</v>
      </c>
      <c r="B24" s="9" t="str">
        <f>Registro!B24</f>
        <v xml:space="preserve">Vega Navarro, Michael </v>
      </c>
      <c r="C24" s="20">
        <v>1</v>
      </c>
      <c r="D24" s="26" t="s">
        <v>117</v>
      </c>
      <c r="E24" s="27">
        <v>25</v>
      </c>
      <c r="F24" s="30"/>
      <c r="G24" s="30"/>
      <c r="H24" s="21">
        <f>E24+C24+G24</f>
        <v>26</v>
      </c>
    </row>
    <row r="25" spans="1:8" x14ac:dyDescent="0.3">
      <c r="A25" s="1" t="s">
        <v>15</v>
      </c>
      <c r="B25" s="7" t="s">
        <v>128</v>
      </c>
      <c r="F25" s="7" t="s">
        <v>128</v>
      </c>
      <c r="G25" s="21">
        <f>SUM(G5:G24)</f>
        <v>0</v>
      </c>
    </row>
    <row r="26" spans="1:8" ht="15.6" x14ac:dyDescent="0.3">
      <c r="A26" s="1" t="str">
        <f>Registro!A25</f>
        <v xml:space="preserve"> </v>
      </c>
      <c r="G26" s="31" t="s">
        <v>118</v>
      </c>
      <c r="H26" s="32">
        <f>SUM(H5:H24)</f>
        <v>303.5</v>
      </c>
    </row>
    <row r="27" spans="1:8" x14ac:dyDescent="0.3">
      <c r="A27" s="1" t="str">
        <f>Registro!A26</f>
        <v xml:space="preserve"> </v>
      </c>
    </row>
    <row r="28" spans="1:8" x14ac:dyDescent="0.3">
      <c r="A28" s="1" t="str">
        <f>Registro!A27</f>
        <v xml:space="preserve"> </v>
      </c>
      <c r="C28" s="84"/>
    </row>
    <row r="29" spans="1:8" x14ac:dyDescent="0.3">
      <c r="A29" s="1" t="str">
        <f>Registro!A28</f>
        <v xml:space="preserve"> </v>
      </c>
    </row>
  </sheetData>
  <mergeCells count="1">
    <mergeCell ref="B2:I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J29"/>
  <sheetViews>
    <sheetView topLeftCell="A4" zoomScale="115" zoomScaleNormal="115" workbookViewId="0">
      <selection activeCell="B2" sqref="B2:E2"/>
    </sheetView>
  </sheetViews>
  <sheetFormatPr defaultRowHeight="14.4" x14ac:dyDescent="0.3"/>
  <cols>
    <col min="1" max="1" width="6.109375" customWidth="1"/>
    <col min="2" max="2" width="24.44140625" customWidth="1"/>
    <col min="3" max="3" width="19.6640625" customWidth="1"/>
    <col min="4" max="4" width="13.6640625" customWidth="1"/>
    <col min="5" max="6" width="15.44140625" customWidth="1"/>
    <col min="7" max="7" width="19.88671875" customWidth="1"/>
    <col min="8" max="8" width="15.6640625" customWidth="1"/>
    <col min="9" max="9" width="17.6640625" customWidth="1"/>
    <col min="10" max="10" width="15.21875" customWidth="1"/>
  </cols>
  <sheetData>
    <row r="1" spans="1:10" x14ac:dyDescent="0.3">
      <c r="A1" s="1"/>
      <c r="F1" s="1"/>
    </row>
    <row r="2" spans="1:10" ht="21" x14ac:dyDescent="0.4">
      <c r="A2" s="1"/>
      <c r="B2" s="79" t="s">
        <v>172</v>
      </c>
      <c r="C2" s="79"/>
      <c r="D2" s="79"/>
      <c r="E2" s="79"/>
      <c r="F2" s="14"/>
      <c r="G2" s="14"/>
      <c r="H2" s="14"/>
      <c r="I2" s="14"/>
      <c r="J2" s="14"/>
    </row>
    <row r="4" spans="1:10" x14ac:dyDescent="0.3">
      <c r="A4" s="1" t="s">
        <v>15</v>
      </c>
      <c r="B4" s="4" t="s">
        <v>1</v>
      </c>
      <c r="C4" s="4" t="s">
        <v>171</v>
      </c>
      <c r="D4" s="81" t="s">
        <v>13</v>
      </c>
      <c r="E4" s="81"/>
      <c r="F4" s="81"/>
      <c r="G4" s="24" t="s">
        <v>122</v>
      </c>
      <c r="I4" s="18" t="s">
        <v>107</v>
      </c>
    </row>
    <row r="5" spans="1:10" x14ac:dyDescent="0.3">
      <c r="A5" s="1">
        <f>Registro!A5</f>
        <v>1</v>
      </c>
      <c r="B5" t="str">
        <f>Registro!B5</f>
        <v>Arena Azul, Ariela</v>
      </c>
      <c r="C5" s="9" t="s">
        <v>50</v>
      </c>
      <c r="D5" s="80" t="s">
        <v>119</v>
      </c>
      <c r="E5" s="80"/>
      <c r="F5" s="80"/>
      <c r="I5" s="17" t="s">
        <v>50</v>
      </c>
    </row>
    <row r="6" spans="1:10" x14ac:dyDescent="0.3">
      <c r="A6" s="1">
        <f>Registro!A6</f>
        <v>2</v>
      </c>
      <c r="B6" t="str">
        <f>Registro!B6</f>
        <v>Caldos Gallego, Abigail</v>
      </c>
      <c r="C6" s="9" t="s">
        <v>54</v>
      </c>
      <c r="D6" s="80" t="s">
        <v>120</v>
      </c>
      <c r="E6" s="80"/>
      <c r="F6" s="80"/>
      <c r="I6" s="17" t="s">
        <v>49</v>
      </c>
    </row>
    <row r="7" spans="1:10" x14ac:dyDescent="0.3">
      <c r="A7" s="1">
        <f>Registro!A7</f>
        <v>3</v>
      </c>
      <c r="B7" t="str">
        <f>Registro!B7</f>
        <v>Cortes Guerrero, Rey</v>
      </c>
      <c r="C7" s="9" t="s">
        <v>49</v>
      </c>
      <c r="D7" s="80" t="s">
        <v>121</v>
      </c>
      <c r="E7" s="80"/>
      <c r="F7" s="80"/>
      <c r="I7" s="17" t="s">
        <v>51</v>
      </c>
    </row>
    <row r="8" spans="1:10" x14ac:dyDescent="0.3">
      <c r="A8" s="1">
        <f>Registro!A8</f>
        <v>4</v>
      </c>
      <c r="B8" t="str">
        <f>Registro!B8</f>
        <v>Cuadrado Blanco, Alba</v>
      </c>
      <c r="C8" s="9" t="s">
        <v>50</v>
      </c>
      <c r="D8" s="80" t="s">
        <v>15</v>
      </c>
      <c r="E8" s="80"/>
      <c r="F8" s="80"/>
      <c r="I8" s="17" t="s">
        <v>52</v>
      </c>
    </row>
    <row r="9" spans="1:10" x14ac:dyDescent="0.3">
      <c r="A9" s="1">
        <f>Registro!A9</f>
        <v>5</v>
      </c>
      <c r="B9" t="str">
        <f>Registro!B9</f>
        <v>Diaz Alvarez, Pedro</v>
      </c>
      <c r="C9" s="9" t="s">
        <v>50</v>
      </c>
      <c r="D9" s="80" t="s">
        <v>15</v>
      </c>
      <c r="E9" s="80"/>
      <c r="F9" s="80"/>
      <c r="I9" s="17" t="s">
        <v>112</v>
      </c>
    </row>
    <row r="10" spans="1:10" x14ac:dyDescent="0.3">
      <c r="A10" s="1">
        <f>Registro!A10</f>
        <v>6</v>
      </c>
      <c r="B10" t="str">
        <f>Registro!B10</f>
        <v>Diaz Castro, Luis</v>
      </c>
      <c r="C10" s="9" t="s">
        <v>50</v>
      </c>
      <c r="D10" s="80" t="s">
        <v>15</v>
      </c>
      <c r="E10" s="80"/>
      <c r="F10" s="80"/>
    </row>
    <row r="11" spans="1:10" x14ac:dyDescent="0.3">
      <c r="A11" s="1">
        <f>Registro!A11</f>
        <v>7</v>
      </c>
      <c r="B11" t="str">
        <f>Registro!B11</f>
        <v>Dominguez Torres, Daniel</v>
      </c>
      <c r="C11" s="9" t="s">
        <v>50</v>
      </c>
      <c r="D11" s="80" t="s">
        <v>15</v>
      </c>
      <c r="E11" s="80"/>
      <c r="F11" s="80"/>
    </row>
    <row r="12" spans="1:10" x14ac:dyDescent="0.3">
      <c r="A12" s="1">
        <f>Registro!A12</f>
        <v>8</v>
      </c>
      <c r="B12" t="str">
        <f>Registro!B12</f>
        <v>Flores Redondo, Emma</v>
      </c>
      <c r="C12" s="9" t="s">
        <v>50</v>
      </c>
      <c r="D12" s="80" t="s">
        <v>15</v>
      </c>
      <c r="E12" s="80"/>
      <c r="F12" s="80"/>
    </row>
    <row r="13" spans="1:10" x14ac:dyDescent="0.3">
      <c r="A13" s="1">
        <f>Registro!A13</f>
        <v>9</v>
      </c>
      <c r="B13" t="str">
        <f>Registro!B13</f>
        <v>Fortis Jimenez, Evanet</v>
      </c>
      <c r="C13" s="9" t="s">
        <v>52</v>
      </c>
      <c r="D13" s="80" t="s">
        <v>15</v>
      </c>
      <c r="E13" s="80"/>
      <c r="F13" s="80"/>
    </row>
    <row r="14" spans="1:10" x14ac:dyDescent="0.3">
      <c r="A14" s="1">
        <f>Registro!A14</f>
        <v>10</v>
      </c>
      <c r="B14" t="str">
        <f>Registro!B14</f>
        <v>Fuente Bravo, Amalia</v>
      </c>
      <c r="C14" s="9" t="s">
        <v>53</v>
      </c>
      <c r="D14" s="80" t="s">
        <v>15</v>
      </c>
      <c r="E14" s="80"/>
      <c r="F14" s="80"/>
    </row>
    <row r="15" spans="1:10" x14ac:dyDescent="0.3">
      <c r="A15" s="1">
        <f>Registro!A15</f>
        <v>11</v>
      </c>
      <c r="B15" t="str">
        <f>Registro!B15</f>
        <v>Gomez Sanz, Fabián</v>
      </c>
      <c r="C15" s="9" t="s">
        <v>51</v>
      </c>
      <c r="D15" s="80" t="s">
        <v>15</v>
      </c>
      <c r="E15" s="80"/>
      <c r="F15" s="80"/>
    </row>
    <row r="16" spans="1:10" x14ac:dyDescent="0.3">
      <c r="A16" s="1">
        <f>Registro!A16</f>
        <v>12</v>
      </c>
      <c r="B16" t="str">
        <f>Registro!B16</f>
        <v>González Blanco, Fabiola</v>
      </c>
      <c r="C16" s="9" t="s">
        <v>50</v>
      </c>
      <c r="D16" s="80" t="s">
        <v>15</v>
      </c>
      <c r="E16" s="80"/>
      <c r="F16" s="80"/>
    </row>
    <row r="17" spans="1:6" x14ac:dyDescent="0.3">
      <c r="A17" s="1">
        <f>Registro!A17</f>
        <v>13</v>
      </c>
      <c r="B17" t="str">
        <f>Registro!B17</f>
        <v>León Furioso, David</v>
      </c>
      <c r="C17" s="9" t="s">
        <v>52</v>
      </c>
      <c r="D17" s="80" t="s">
        <v>15</v>
      </c>
      <c r="E17" s="80"/>
      <c r="F17" s="80"/>
    </row>
    <row r="18" spans="1:6" x14ac:dyDescent="0.3">
      <c r="A18" s="1">
        <f>Registro!A18</f>
        <v>14</v>
      </c>
      <c r="B18" t="str">
        <f>Registro!B18</f>
        <v>Lizardi Diaz, Alma Rosa</v>
      </c>
      <c r="C18" s="9" t="s">
        <v>52</v>
      </c>
      <c r="D18" s="80" t="s">
        <v>15</v>
      </c>
      <c r="E18" s="80"/>
      <c r="F18" s="80"/>
    </row>
    <row r="19" spans="1:6" x14ac:dyDescent="0.3">
      <c r="A19" s="1">
        <f>Registro!A19</f>
        <v>15</v>
      </c>
      <c r="B19" t="str">
        <f>Registro!B19</f>
        <v>Mendez Peña, Francisco</v>
      </c>
      <c r="C19" s="9" t="s">
        <v>50</v>
      </c>
      <c r="D19" s="80" t="s">
        <v>15</v>
      </c>
      <c r="E19" s="80"/>
      <c r="F19" s="80"/>
    </row>
    <row r="20" spans="1:6" x14ac:dyDescent="0.3">
      <c r="A20" s="1">
        <f>Registro!A20</f>
        <v>16</v>
      </c>
      <c r="B20" t="str">
        <f>Registro!B20</f>
        <v>Morales Crespo, Pablo</v>
      </c>
      <c r="C20" s="9" t="s">
        <v>50</v>
      </c>
      <c r="D20" s="80" t="s">
        <v>15</v>
      </c>
      <c r="E20" s="80"/>
      <c r="F20" s="80"/>
    </row>
    <row r="21" spans="1:6" x14ac:dyDescent="0.3">
      <c r="A21" s="1">
        <f>Registro!A21</f>
        <v>17</v>
      </c>
      <c r="B21" t="str">
        <f>Registro!B21</f>
        <v>Peña Vidal, Brenda</v>
      </c>
      <c r="C21" s="9" t="s">
        <v>51</v>
      </c>
      <c r="D21" s="80" t="s">
        <v>15</v>
      </c>
      <c r="E21" s="80"/>
      <c r="F21" s="80"/>
    </row>
    <row r="22" spans="1:6" x14ac:dyDescent="0.3">
      <c r="A22" s="1">
        <f>Registro!A22</f>
        <v>18</v>
      </c>
      <c r="B22" t="str">
        <f>Registro!B22</f>
        <v>Solis Ortiz, Francheska</v>
      </c>
      <c r="C22" s="9" t="s">
        <v>54</v>
      </c>
      <c r="D22" s="80" t="s">
        <v>15</v>
      </c>
      <c r="E22" s="80"/>
      <c r="F22" s="80"/>
    </row>
    <row r="23" spans="1:6" x14ac:dyDescent="0.3">
      <c r="A23" s="1">
        <f>Registro!A23</f>
        <v>19</v>
      </c>
      <c r="B23" t="str">
        <f>Registro!B23</f>
        <v>Suarez Vazquez, Luis</v>
      </c>
      <c r="C23" s="9" t="s">
        <v>54</v>
      </c>
      <c r="D23" s="80" t="s">
        <v>15</v>
      </c>
      <c r="E23" s="80"/>
      <c r="F23" s="80"/>
    </row>
    <row r="24" spans="1:6" x14ac:dyDescent="0.3">
      <c r="A24" s="1">
        <f>Registro!A24</f>
        <v>20</v>
      </c>
      <c r="B24" t="str">
        <f>Registro!B24</f>
        <v xml:space="preserve">Vega Navarro, Michael </v>
      </c>
      <c r="C24" s="9" t="s">
        <v>53</v>
      </c>
      <c r="D24" s="80" t="s">
        <v>15</v>
      </c>
      <c r="E24" s="80"/>
      <c r="F24" s="80"/>
    </row>
    <row r="25" spans="1:6" x14ac:dyDescent="0.3">
      <c r="A25" s="1" t="s">
        <v>15</v>
      </c>
    </row>
    <row r="26" spans="1:6" x14ac:dyDescent="0.3">
      <c r="A26" s="1" t="s">
        <v>15</v>
      </c>
    </row>
    <row r="27" spans="1:6" x14ac:dyDescent="0.3">
      <c r="A27" s="1" t="s">
        <v>15</v>
      </c>
    </row>
    <row r="28" spans="1:6" x14ac:dyDescent="0.3">
      <c r="A28" s="1" t="s">
        <v>15</v>
      </c>
    </row>
    <row r="29" spans="1:6" x14ac:dyDescent="0.3">
      <c r="A29" s="1" t="s">
        <v>38</v>
      </c>
    </row>
  </sheetData>
  <mergeCells count="22">
    <mergeCell ref="D8:F8"/>
    <mergeCell ref="D9:F9"/>
    <mergeCell ref="D10:F10"/>
    <mergeCell ref="D11:F11"/>
    <mergeCell ref="B2:E2"/>
    <mergeCell ref="D4:F4"/>
    <mergeCell ref="D5:F5"/>
    <mergeCell ref="D6:F6"/>
    <mergeCell ref="D7:F7"/>
    <mergeCell ref="D23:F23"/>
    <mergeCell ref="D24:F24"/>
    <mergeCell ref="D12:F12"/>
    <mergeCell ref="D13:F13"/>
    <mergeCell ref="D14:F14"/>
    <mergeCell ref="D15:F15"/>
    <mergeCell ref="D16:F16"/>
    <mergeCell ref="D17:F17"/>
    <mergeCell ref="D19:F19"/>
    <mergeCell ref="D20:F20"/>
    <mergeCell ref="D21:F21"/>
    <mergeCell ref="D22:F22"/>
    <mergeCell ref="D18:F18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2:L42"/>
  <sheetViews>
    <sheetView zoomScale="115" zoomScaleNormal="115" workbookViewId="0">
      <selection activeCell="E17" sqref="E17:H17"/>
    </sheetView>
  </sheetViews>
  <sheetFormatPr defaultRowHeight="14.4" x14ac:dyDescent="0.3"/>
  <cols>
    <col min="2" max="2" width="24.44140625" customWidth="1"/>
    <col min="3" max="3" width="20.77734375" customWidth="1"/>
    <col min="4" max="4" width="11.88671875" customWidth="1"/>
    <col min="5" max="5" width="17.88671875" customWidth="1"/>
    <col min="6" max="6" width="18.44140625" customWidth="1"/>
    <col min="7" max="7" width="14.33203125" customWidth="1"/>
    <col min="8" max="8" width="27.33203125" customWidth="1"/>
  </cols>
  <sheetData>
    <row r="2" spans="1:11" ht="21" x14ac:dyDescent="0.4">
      <c r="B2" s="79" t="s">
        <v>129</v>
      </c>
      <c r="C2" s="79"/>
      <c r="D2" s="79"/>
      <c r="E2" s="79"/>
      <c r="F2" s="79"/>
      <c r="G2" s="79"/>
      <c r="H2" s="14"/>
    </row>
    <row r="4" spans="1:11" ht="15.6" x14ac:dyDescent="0.3">
      <c r="B4" s="34" t="s">
        <v>1</v>
      </c>
      <c r="C4" s="35" t="s">
        <v>98</v>
      </c>
      <c r="D4" s="35" t="s">
        <v>130</v>
      </c>
      <c r="E4" s="83" t="s">
        <v>13</v>
      </c>
      <c r="F4" s="83"/>
      <c r="G4" s="83"/>
      <c r="H4" s="83"/>
    </row>
    <row r="5" spans="1:11" x14ac:dyDescent="0.3">
      <c r="A5" s="1">
        <f>Registro!A5</f>
        <v>1</v>
      </c>
      <c r="B5" t="str">
        <f>Registro!B5</f>
        <v>Arena Azul, Ariela</v>
      </c>
      <c r="C5" s="1" t="s">
        <v>99</v>
      </c>
      <c r="D5" s="1"/>
      <c r="E5" s="82"/>
      <c r="F5" s="82"/>
      <c r="G5" s="82"/>
      <c r="H5" s="82"/>
    </row>
    <row r="6" spans="1:11" x14ac:dyDescent="0.3">
      <c r="A6" s="1">
        <f>Registro!A6</f>
        <v>2</v>
      </c>
      <c r="B6" t="str">
        <f>Registro!B6</f>
        <v>Caldos Gallego, Abigail</v>
      </c>
      <c r="C6" s="1"/>
      <c r="D6" s="1"/>
      <c r="E6" s="82"/>
      <c r="F6" s="82"/>
      <c r="G6" s="82"/>
      <c r="H6" s="82"/>
    </row>
    <row r="7" spans="1:11" x14ac:dyDescent="0.3">
      <c r="A7" s="1">
        <f>Registro!A7</f>
        <v>3</v>
      </c>
      <c r="B7" t="str">
        <f>Registro!B7</f>
        <v>Cortes Guerrero, Rey</v>
      </c>
      <c r="C7" s="1"/>
      <c r="D7" s="1"/>
      <c r="E7" s="82"/>
      <c r="F7" s="82"/>
      <c r="G7" s="82"/>
      <c r="H7" s="82"/>
    </row>
    <row r="8" spans="1:11" x14ac:dyDescent="0.3">
      <c r="A8" s="1">
        <f>Registro!A8</f>
        <v>4</v>
      </c>
      <c r="B8" t="str">
        <f>Registro!B8</f>
        <v>Cuadrado Blanco, Alba</v>
      </c>
      <c r="C8" s="1" t="s">
        <v>101</v>
      </c>
      <c r="D8" s="1"/>
      <c r="E8" s="82"/>
      <c r="F8" s="82"/>
      <c r="G8" s="82"/>
      <c r="H8" s="82"/>
    </row>
    <row r="9" spans="1:11" x14ac:dyDescent="0.3">
      <c r="A9" s="1">
        <f>Registro!A9</f>
        <v>5</v>
      </c>
      <c r="B9" t="str">
        <f>Registro!B9</f>
        <v>Diaz Alvarez, Pedro</v>
      </c>
      <c r="C9" s="1"/>
      <c r="D9" s="1"/>
      <c r="E9" s="82"/>
      <c r="F9" s="82"/>
      <c r="G9" s="82"/>
      <c r="H9" s="82"/>
    </row>
    <row r="10" spans="1:11" x14ac:dyDescent="0.3">
      <c r="A10" s="1">
        <f>Registro!A10</f>
        <v>6</v>
      </c>
      <c r="B10" t="str">
        <f>Registro!B10</f>
        <v>Diaz Castro, Luis</v>
      </c>
      <c r="C10" s="1" t="s">
        <v>101</v>
      </c>
      <c r="D10" s="1"/>
      <c r="E10" s="82"/>
      <c r="F10" s="82"/>
      <c r="G10" s="82"/>
      <c r="H10" s="82"/>
    </row>
    <row r="11" spans="1:11" x14ac:dyDescent="0.3">
      <c r="A11" s="1">
        <f>Registro!A11</f>
        <v>7</v>
      </c>
      <c r="B11" t="str">
        <f>Registro!B11</f>
        <v>Dominguez Torres, Daniel</v>
      </c>
      <c r="C11" s="1"/>
      <c r="D11" s="1"/>
      <c r="E11" s="82"/>
      <c r="F11" s="82"/>
      <c r="G11" s="82"/>
      <c r="H11" s="82"/>
    </row>
    <row r="12" spans="1:11" x14ac:dyDescent="0.3">
      <c r="A12" s="1">
        <f>Registro!A12</f>
        <v>8</v>
      </c>
      <c r="B12" t="str">
        <f>Registro!B12</f>
        <v>Flores Redondo, Emma</v>
      </c>
      <c r="C12" s="1"/>
      <c r="D12" s="1"/>
      <c r="E12" s="82"/>
      <c r="F12" s="82"/>
      <c r="G12" s="82"/>
      <c r="H12" s="82"/>
    </row>
    <row r="13" spans="1:11" x14ac:dyDescent="0.3">
      <c r="A13" s="1">
        <f>Registro!A13</f>
        <v>9</v>
      </c>
      <c r="B13" t="str">
        <f>Registro!B13</f>
        <v>Fortis Jimenez, Evanet</v>
      </c>
      <c r="C13" s="1" t="s">
        <v>102</v>
      </c>
      <c r="D13" s="1" t="s">
        <v>96</v>
      </c>
      <c r="E13" s="82"/>
      <c r="F13" s="82"/>
      <c r="G13" s="82"/>
      <c r="H13" s="82"/>
    </row>
    <row r="14" spans="1:11" ht="15.6" x14ac:dyDescent="0.3">
      <c r="A14" s="1">
        <f>Registro!A14</f>
        <v>10</v>
      </c>
      <c r="B14" t="str">
        <f>Registro!B14</f>
        <v>Fuente Bravo, Amalia</v>
      </c>
      <c r="C14" s="1"/>
      <c r="D14" s="1"/>
      <c r="E14" s="82"/>
      <c r="F14" s="82"/>
      <c r="G14" s="82"/>
      <c r="H14" s="82"/>
      <c r="I14" s="10"/>
      <c r="J14" s="10"/>
      <c r="K14" s="10"/>
    </row>
    <row r="15" spans="1:11" ht="15.6" x14ac:dyDescent="0.3">
      <c r="A15" s="1">
        <f>Registro!A15</f>
        <v>11</v>
      </c>
      <c r="B15" t="str">
        <f>Registro!B15</f>
        <v>Gomez Sanz, Fabián</v>
      </c>
      <c r="C15" s="1" t="s">
        <v>102</v>
      </c>
      <c r="D15" s="1" t="s">
        <v>91</v>
      </c>
      <c r="E15" s="82"/>
      <c r="F15" s="82"/>
      <c r="G15" s="82"/>
      <c r="H15" s="82"/>
      <c r="I15" s="10"/>
      <c r="J15" s="10"/>
      <c r="K15" s="10"/>
    </row>
    <row r="16" spans="1:11" ht="15.6" x14ac:dyDescent="0.3">
      <c r="A16" s="1">
        <f>Registro!A16</f>
        <v>12</v>
      </c>
      <c r="B16" t="str">
        <f>Registro!B16</f>
        <v>González Blanco, Fabiola</v>
      </c>
      <c r="C16" s="1"/>
      <c r="D16" s="1"/>
      <c r="E16" s="82"/>
      <c r="F16" s="82"/>
      <c r="G16" s="82"/>
      <c r="H16" s="82"/>
      <c r="I16" s="10"/>
      <c r="J16" s="10"/>
      <c r="K16" s="10"/>
    </row>
    <row r="17" spans="1:12" ht="15.6" x14ac:dyDescent="0.3">
      <c r="A17" s="1">
        <f>Registro!A17</f>
        <v>13</v>
      </c>
      <c r="B17" t="str">
        <f>Registro!B17</f>
        <v>León Furioso, David</v>
      </c>
      <c r="C17" s="1" t="s">
        <v>102</v>
      </c>
      <c r="D17" s="1" t="s">
        <v>91</v>
      </c>
      <c r="E17" s="82"/>
      <c r="F17" s="82"/>
      <c r="G17" s="82"/>
      <c r="H17" s="82"/>
      <c r="I17" s="10"/>
      <c r="J17" s="10"/>
      <c r="K17" s="10"/>
    </row>
    <row r="18" spans="1:12" x14ac:dyDescent="0.3">
      <c r="A18" s="1">
        <f>Registro!A18</f>
        <v>14</v>
      </c>
      <c r="B18" t="str">
        <f>Registro!B18</f>
        <v>Lizardi Diaz, Alma Rosa</v>
      </c>
      <c r="C18" s="1" t="s">
        <v>102</v>
      </c>
      <c r="D18" s="1" t="s">
        <v>91</v>
      </c>
      <c r="E18" s="82"/>
      <c r="F18" s="82"/>
      <c r="G18" s="82"/>
      <c r="H18" s="82"/>
    </row>
    <row r="19" spans="1:12" ht="14.4" customHeight="1" x14ac:dyDescent="0.3">
      <c r="A19" s="1">
        <f>Registro!A19</f>
        <v>15</v>
      </c>
      <c r="B19" t="str">
        <f>Registro!B19</f>
        <v>Mendez Peña, Francisco</v>
      </c>
      <c r="C19" s="1"/>
      <c r="D19" s="1"/>
      <c r="E19" s="82"/>
      <c r="F19" s="82"/>
      <c r="G19" s="82"/>
      <c r="H19" s="82"/>
      <c r="I19" s="13"/>
      <c r="J19" s="13"/>
      <c r="K19" s="13"/>
      <c r="L19" s="13"/>
    </row>
    <row r="20" spans="1:12" x14ac:dyDescent="0.3">
      <c r="A20" s="1">
        <f>Registro!A20</f>
        <v>16</v>
      </c>
      <c r="B20" t="str">
        <f>Registro!B20</f>
        <v>Morales Crespo, Pablo</v>
      </c>
      <c r="C20" s="1"/>
      <c r="D20" s="1"/>
      <c r="E20" s="82"/>
      <c r="F20" s="82"/>
      <c r="G20" s="82"/>
      <c r="H20" s="82"/>
      <c r="I20" s="13"/>
      <c r="J20" s="13"/>
      <c r="K20" s="13"/>
      <c r="L20" s="13"/>
    </row>
    <row r="21" spans="1:12" x14ac:dyDescent="0.3">
      <c r="A21" s="1">
        <f>Registro!A21</f>
        <v>17</v>
      </c>
      <c r="B21" t="str">
        <f>Registro!B21</f>
        <v>Peña Vidal, Brenda</v>
      </c>
      <c r="C21" s="1"/>
      <c r="D21" s="1"/>
      <c r="E21" s="82"/>
      <c r="F21" s="82"/>
      <c r="G21" s="82"/>
      <c r="H21" s="82"/>
    </row>
    <row r="22" spans="1:12" x14ac:dyDescent="0.3">
      <c r="A22" s="1">
        <f>Registro!A22</f>
        <v>18</v>
      </c>
      <c r="B22" t="str">
        <f>Registro!B22</f>
        <v>Solis Ortiz, Francheska</v>
      </c>
      <c r="C22" s="1"/>
      <c r="D22" s="1"/>
      <c r="E22" s="82"/>
      <c r="F22" s="82"/>
      <c r="G22" s="82"/>
      <c r="H22" s="82"/>
    </row>
    <row r="23" spans="1:12" x14ac:dyDescent="0.3">
      <c r="A23" s="1">
        <f>Registro!A23</f>
        <v>19</v>
      </c>
      <c r="B23" t="str">
        <f>Registro!B23</f>
        <v>Suarez Vazquez, Luis</v>
      </c>
      <c r="C23" s="1"/>
      <c r="D23" s="1"/>
      <c r="E23" s="82"/>
      <c r="F23" s="82"/>
      <c r="G23" s="82"/>
      <c r="H23" s="82"/>
    </row>
    <row r="24" spans="1:12" x14ac:dyDescent="0.3">
      <c r="A24" s="1">
        <f>Registro!A24</f>
        <v>20</v>
      </c>
      <c r="B24" t="str">
        <f>Registro!B24</f>
        <v xml:space="preserve">Vega Navarro, Michael </v>
      </c>
      <c r="C24" s="1"/>
      <c r="D24" s="1"/>
      <c r="E24" s="82"/>
      <c r="F24" s="82"/>
      <c r="G24" s="82"/>
      <c r="H24" s="82"/>
    </row>
    <row r="25" spans="1:12" x14ac:dyDescent="0.3">
      <c r="A25" s="1" t="str">
        <f>Registro!A25</f>
        <v xml:space="preserve"> </v>
      </c>
    </row>
    <row r="26" spans="1:12" x14ac:dyDescent="0.3">
      <c r="A26" s="1" t="s">
        <v>15</v>
      </c>
      <c r="B26" t="s">
        <v>15</v>
      </c>
    </row>
    <row r="27" spans="1:12" ht="18" x14ac:dyDescent="0.35">
      <c r="A27" s="1" t="s">
        <v>15</v>
      </c>
      <c r="C27" s="11" t="s">
        <v>98</v>
      </c>
    </row>
    <row r="28" spans="1:12" x14ac:dyDescent="0.3">
      <c r="A28" s="1" t="s">
        <v>15</v>
      </c>
      <c r="B28" s="1" t="s">
        <v>99</v>
      </c>
      <c r="C28" t="s">
        <v>103</v>
      </c>
    </row>
    <row r="29" spans="1:12" x14ac:dyDescent="0.3">
      <c r="A29" s="1" t="s">
        <v>15</v>
      </c>
      <c r="B29" s="1" t="s">
        <v>101</v>
      </c>
      <c r="C29" t="s">
        <v>104</v>
      </c>
    </row>
    <row r="30" spans="1:12" x14ac:dyDescent="0.3">
      <c r="A30" s="1" t="s">
        <v>15</v>
      </c>
      <c r="B30" s="1" t="s">
        <v>100</v>
      </c>
      <c r="C30" t="s">
        <v>105</v>
      </c>
    </row>
    <row r="31" spans="1:12" x14ac:dyDescent="0.3">
      <c r="B31" s="1" t="s">
        <v>102</v>
      </c>
      <c r="C31" t="s">
        <v>106</v>
      </c>
    </row>
    <row r="34" spans="2:3" ht="18" x14ac:dyDescent="0.35">
      <c r="C34" s="11" t="s">
        <v>86</v>
      </c>
    </row>
    <row r="35" spans="2:3" ht="15.6" x14ac:dyDescent="0.3">
      <c r="B35" s="1" t="s">
        <v>91</v>
      </c>
      <c r="C35" s="10" t="s">
        <v>84</v>
      </c>
    </row>
    <row r="36" spans="2:3" ht="15.6" x14ac:dyDescent="0.3">
      <c r="B36" s="1" t="s">
        <v>92</v>
      </c>
      <c r="C36" s="12" t="s">
        <v>85</v>
      </c>
    </row>
    <row r="37" spans="2:3" ht="15.6" x14ac:dyDescent="0.3">
      <c r="B37" s="1" t="s">
        <v>93</v>
      </c>
      <c r="C37" s="10" t="s">
        <v>87</v>
      </c>
    </row>
    <row r="38" spans="2:3" ht="15.6" x14ac:dyDescent="0.3">
      <c r="B38" s="1" t="s">
        <v>94</v>
      </c>
      <c r="C38" s="10" t="s">
        <v>88</v>
      </c>
    </row>
    <row r="39" spans="2:3" ht="15.6" x14ac:dyDescent="0.3">
      <c r="B39" s="1" t="s">
        <v>95</v>
      </c>
      <c r="C39" s="10" t="s">
        <v>89</v>
      </c>
    </row>
    <row r="40" spans="2:3" ht="15.6" x14ac:dyDescent="0.3">
      <c r="B40" s="1" t="s">
        <v>96</v>
      </c>
      <c r="C40" s="10" t="s">
        <v>90</v>
      </c>
    </row>
    <row r="42" spans="2:3" ht="129.6" x14ac:dyDescent="0.3">
      <c r="C42" s="13" t="s">
        <v>97</v>
      </c>
    </row>
  </sheetData>
  <mergeCells count="22">
    <mergeCell ref="E17:H17"/>
    <mergeCell ref="B2:G2"/>
    <mergeCell ref="E4:H4"/>
    <mergeCell ref="E5:H5"/>
    <mergeCell ref="E6:H6"/>
    <mergeCell ref="E7:H7"/>
    <mergeCell ref="E8:H8"/>
    <mergeCell ref="E9:H9"/>
    <mergeCell ref="E10:H10"/>
    <mergeCell ref="E11:H11"/>
    <mergeCell ref="E12:H12"/>
    <mergeCell ref="E13:H13"/>
    <mergeCell ref="E14:H14"/>
    <mergeCell ref="E15:H15"/>
    <mergeCell ref="E16:H16"/>
    <mergeCell ref="E24:H24"/>
    <mergeCell ref="E18:H18"/>
    <mergeCell ref="E19:H19"/>
    <mergeCell ref="E20:H20"/>
    <mergeCell ref="E21:H21"/>
    <mergeCell ref="E22:H22"/>
    <mergeCell ref="E23:H2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B88F"/>
  </sheetPr>
  <dimension ref="A1:H25"/>
  <sheetViews>
    <sheetView workbookViewId="0">
      <selection activeCell="H5" sqref="H5"/>
    </sheetView>
  </sheetViews>
  <sheetFormatPr defaultRowHeight="14.4" x14ac:dyDescent="0.3"/>
  <cols>
    <col min="1" max="1" width="6.109375" customWidth="1"/>
    <col min="2" max="2" width="24.44140625" customWidth="1"/>
    <col min="3" max="3" width="19.6640625" customWidth="1"/>
    <col min="4" max="4" width="13.6640625" customWidth="1"/>
    <col min="5" max="6" width="15.44140625" customWidth="1"/>
    <col min="7" max="7" width="19.88671875" customWidth="1"/>
    <col min="8" max="8" width="15.6640625" customWidth="1"/>
  </cols>
  <sheetData>
    <row r="1" spans="1:8" x14ac:dyDescent="0.3">
      <c r="A1" s="1"/>
      <c r="F1" s="1"/>
    </row>
    <row r="2" spans="1:8" ht="21" customHeight="1" x14ac:dyDescent="0.4">
      <c r="A2" s="1"/>
      <c r="B2" s="79" t="s">
        <v>170</v>
      </c>
      <c r="C2" s="79"/>
      <c r="D2" s="79"/>
      <c r="E2" s="79"/>
      <c r="F2" s="14"/>
      <c r="G2" s="14"/>
      <c r="H2" s="14"/>
    </row>
    <row r="3" spans="1:8" x14ac:dyDescent="0.3">
      <c r="C3" s="36" t="s">
        <v>136</v>
      </c>
      <c r="D3" s="1"/>
      <c r="E3" s="1"/>
    </row>
    <row r="4" spans="1:8" ht="36" x14ac:dyDescent="0.3">
      <c r="B4" s="34" t="s">
        <v>1</v>
      </c>
      <c r="C4" s="38" t="s">
        <v>131</v>
      </c>
      <c r="D4" s="41" t="s">
        <v>132</v>
      </c>
      <c r="E4" s="39" t="s">
        <v>133</v>
      </c>
      <c r="F4" s="42" t="s">
        <v>134</v>
      </c>
      <c r="G4" s="40" t="s">
        <v>135</v>
      </c>
      <c r="H4" s="55" t="s">
        <v>138</v>
      </c>
    </row>
    <row r="5" spans="1:8" x14ac:dyDescent="0.3">
      <c r="A5" s="1">
        <f>Registro!A5</f>
        <v>1</v>
      </c>
      <c r="B5" t="str">
        <f>Registro!B5</f>
        <v>Arena Azul, Ariela</v>
      </c>
      <c r="C5" s="43">
        <v>5</v>
      </c>
      <c r="D5" s="44">
        <v>5</v>
      </c>
      <c r="E5" s="45">
        <v>4</v>
      </c>
      <c r="F5" s="44">
        <v>5</v>
      </c>
      <c r="G5" s="46">
        <v>5</v>
      </c>
      <c r="H5" s="56">
        <f>AVERAGE(C5:G5)</f>
        <v>4.8</v>
      </c>
    </row>
    <row r="6" spans="1:8" x14ac:dyDescent="0.3">
      <c r="A6" s="1">
        <f>Registro!A6</f>
        <v>2</v>
      </c>
      <c r="B6" t="str">
        <f>Registro!B6</f>
        <v>Caldos Gallego, Abigail</v>
      </c>
      <c r="C6" s="47">
        <v>3</v>
      </c>
      <c r="D6" s="48">
        <v>3</v>
      </c>
      <c r="E6" s="49">
        <v>4</v>
      </c>
      <c r="F6" s="48">
        <v>3</v>
      </c>
      <c r="G6" s="50">
        <v>5</v>
      </c>
      <c r="H6" s="56">
        <f t="shared" ref="H6:H24" si="0">AVERAGE(C6:G6)</f>
        <v>3.6</v>
      </c>
    </row>
    <row r="7" spans="1:8" x14ac:dyDescent="0.3">
      <c r="A7" s="1">
        <f>Registro!A7</f>
        <v>3</v>
      </c>
      <c r="B7" t="str">
        <f>Registro!B7</f>
        <v>Cortes Guerrero, Rey</v>
      </c>
      <c r="C7" s="47">
        <v>5</v>
      </c>
      <c r="D7" s="48">
        <v>2</v>
      </c>
      <c r="E7" s="49">
        <v>2</v>
      </c>
      <c r="F7" s="48">
        <v>1</v>
      </c>
      <c r="G7" s="50">
        <v>5</v>
      </c>
      <c r="H7" s="56">
        <f t="shared" si="0"/>
        <v>3</v>
      </c>
    </row>
    <row r="8" spans="1:8" x14ac:dyDescent="0.3">
      <c r="A8" s="1">
        <f>Registro!A8</f>
        <v>4</v>
      </c>
      <c r="B8" t="str">
        <f>Registro!B8</f>
        <v>Cuadrado Blanco, Alba</v>
      </c>
      <c r="C8" s="47">
        <v>5</v>
      </c>
      <c r="D8" s="48">
        <v>5</v>
      </c>
      <c r="E8" s="49">
        <v>4</v>
      </c>
      <c r="F8" s="48">
        <v>5</v>
      </c>
      <c r="G8" s="50">
        <v>3</v>
      </c>
      <c r="H8" s="56">
        <f t="shared" si="0"/>
        <v>4.4000000000000004</v>
      </c>
    </row>
    <row r="9" spans="1:8" x14ac:dyDescent="0.3">
      <c r="A9" s="1">
        <f>Registro!A9</f>
        <v>5</v>
      </c>
      <c r="B9" t="str">
        <f>Registro!B9</f>
        <v>Diaz Alvarez, Pedro</v>
      </c>
      <c r="C9" s="47">
        <v>5</v>
      </c>
      <c r="D9" s="48">
        <v>5</v>
      </c>
      <c r="E9" s="49">
        <v>4</v>
      </c>
      <c r="F9" s="48">
        <v>5</v>
      </c>
      <c r="G9" s="50">
        <v>4</v>
      </c>
      <c r="H9" s="56">
        <f t="shared" si="0"/>
        <v>4.5999999999999996</v>
      </c>
    </row>
    <row r="10" spans="1:8" x14ac:dyDescent="0.3">
      <c r="A10" s="1">
        <f>Registro!A10</f>
        <v>6</v>
      </c>
      <c r="B10" t="str">
        <f>Registro!B10</f>
        <v>Diaz Castro, Luis</v>
      </c>
      <c r="C10" s="47">
        <v>4</v>
      </c>
      <c r="D10" s="48">
        <v>5</v>
      </c>
      <c r="E10" s="49">
        <v>4</v>
      </c>
      <c r="F10" s="48">
        <v>5</v>
      </c>
      <c r="G10" s="50">
        <v>4</v>
      </c>
      <c r="H10" s="56">
        <f t="shared" si="0"/>
        <v>4.4000000000000004</v>
      </c>
    </row>
    <row r="11" spans="1:8" x14ac:dyDescent="0.3">
      <c r="A11" s="1">
        <f>Registro!A11</f>
        <v>7</v>
      </c>
      <c r="B11" t="str">
        <f>Registro!B11</f>
        <v>Dominguez Torres, Daniel</v>
      </c>
      <c r="C11" s="47">
        <v>4</v>
      </c>
      <c r="D11" s="48">
        <v>5</v>
      </c>
      <c r="E11" s="49">
        <v>4</v>
      </c>
      <c r="F11" s="48">
        <v>5</v>
      </c>
      <c r="G11" s="50">
        <v>5</v>
      </c>
      <c r="H11" s="56">
        <f t="shared" si="0"/>
        <v>4.5999999999999996</v>
      </c>
    </row>
    <row r="12" spans="1:8" x14ac:dyDescent="0.3">
      <c r="A12" s="1">
        <f>Registro!A12</f>
        <v>8</v>
      </c>
      <c r="B12" t="str">
        <f>Registro!B12</f>
        <v>Flores Redondo, Emma</v>
      </c>
      <c r="C12" s="47">
        <v>4</v>
      </c>
      <c r="D12" s="48">
        <v>5</v>
      </c>
      <c r="E12" s="49">
        <v>4</v>
      </c>
      <c r="F12" s="48">
        <v>5</v>
      </c>
      <c r="G12" s="50">
        <v>5</v>
      </c>
      <c r="H12" s="56">
        <f t="shared" si="0"/>
        <v>4.5999999999999996</v>
      </c>
    </row>
    <row r="13" spans="1:8" x14ac:dyDescent="0.3">
      <c r="A13" s="1">
        <f>Registro!A13</f>
        <v>9</v>
      </c>
      <c r="B13" t="str">
        <f>Registro!B13</f>
        <v>Fortis Jimenez, Evanet</v>
      </c>
      <c r="C13" s="47">
        <v>3</v>
      </c>
      <c r="D13" s="48">
        <v>2</v>
      </c>
      <c r="E13" s="49">
        <v>4</v>
      </c>
      <c r="F13" s="48">
        <v>2</v>
      </c>
      <c r="G13" s="50">
        <v>5</v>
      </c>
      <c r="H13" s="56">
        <f t="shared" si="0"/>
        <v>3.2</v>
      </c>
    </row>
    <row r="14" spans="1:8" x14ac:dyDescent="0.3">
      <c r="A14" s="1">
        <f>Registro!A14</f>
        <v>10</v>
      </c>
      <c r="B14" t="str">
        <f>Registro!B14</f>
        <v>Fuente Bravo, Amalia</v>
      </c>
      <c r="C14" s="47">
        <v>4</v>
      </c>
      <c r="D14" s="48">
        <v>4</v>
      </c>
      <c r="E14" s="49">
        <v>4</v>
      </c>
      <c r="F14" s="48">
        <v>5</v>
      </c>
      <c r="G14" s="50">
        <v>5</v>
      </c>
      <c r="H14" s="56">
        <f t="shared" si="0"/>
        <v>4.4000000000000004</v>
      </c>
    </row>
    <row r="15" spans="1:8" x14ac:dyDescent="0.3">
      <c r="A15" s="1">
        <f>Registro!A15</f>
        <v>11</v>
      </c>
      <c r="B15" t="str">
        <f>Registro!B15</f>
        <v>Gomez Sanz, Fabián</v>
      </c>
      <c r="C15" s="47">
        <v>4</v>
      </c>
      <c r="D15" s="48">
        <v>5</v>
      </c>
      <c r="E15" s="49">
        <v>4</v>
      </c>
      <c r="F15" s="48">
        <v>5</v>
      </c>
      <c r="G15" s="50">
        <v>5</v>
      </c>
      <c r="H15" s="56">
        <f t="shared" si="0"/>
        <v>4.5999999999999996</v>
      </c>
    </row>
    <row r="16" spans="1:8" x14ac:dyDescent="0.3">
      <c r="A16" s="1">
        <f>Registro!A16</f>
        <v>12</v>
      </c>
      <c r="B16" t="str">
        <f>Registro!B16</f>
        <v>González Blanco, Fabiola</v>
      </c>
      <c r="C16" s="47">
        <v>5</v>
      </c>
      <c r="D16" s="48">
        <v>5</v>
      </c>
      <c r="E16" s="49">
        <v>4</v>
      </c>
      <c r="F16" s="48">
        <v>5</v>
      </c>
      <c r="G16" s="50">
        <v>5</v>
      </c>
      <c r="H16" s="56">
        <f t="shared" si="0"/>
        <v>4.8</v>
      </c>
    </row>
    <row r="17" spans="1:8" x14ac:dyDescent="0.3">
      <c r="A17" s="1">
        <f>Registro!A17</f>
        <v>13</v>
      </c>
      <c r="B17" t="str">
        <f>Registro!B17</f>
        <v>León Furioso, David</v>
      </c>
      <c r="C17" s="47">
        <v>5</v>
      </c>
      <c r="D17" s="48">
        <v>5</v>
      </c>
      <c r="E17" s="49">
        <v>4</v>
      </c>
      <c r="F17" s="48">
        <v>5</v>
      </c>
      <c r="G17" s="50">
        <v>5</v>
      </c>
      <c r="H17" s="56">
        <f t="shared" si="0"/>
        <v>4.8</v>
      </c>
    </row>
    <row r="18" spans="1:8" x14ac:dyDescent="0.3">
      <c r="A18" s="1">
        <f>Registro!A18</f>
        <v>14</v>
      </c>
      <c r="B18" t="str">
        <f>Registro!B18</f>
        <v>Lizardi Diaz, Alma Rosa</v>
      </c>
      <c r="C18" s="47">
        <v>5</v>
      </c>
      <c r="D18" s="48">
        <v>5</v>
      </c>
      <c r="E18" s="49">
        <v>5</v>
      </c>
      <c r="F18" s="48">
        <v>5</v>
      </c>
      <c r="G18" s="50">
        <v>5</v>
      </c>
      <c r="H18" s="56">
        <f t="shared" si="0"/>
        <v>5</v>
      </c>
    </row>
    <row r="19" spans="1:8" x14ac:dyDescent="0.3">
      <c r="A19" s="1">
        <f>Registro!A19</f>
        <v>15</v>
      </c>
      <c r="B19" t="str">
        <f>Registro!B19</f>
        <v>Mendez Peña, Francisco</v>
      </c>
      <c r="C19" s="47">
        <v>5</v>
      </c>
      <c r="D19" s="48">
        <v>5</v>
      </c>
      <c r="E19" s="49">
        <v>5</v>
      </c>
      <c r="F19" s="48">
        <v>5</v>
      </c>
      <c r="G19" s="50">
        <v>5</v>
      </c>
      <c r="H19" s="56">
        <f t="shared" si="0"/>
        <v>5</v>
      </c>
    </row>
    <row r="20" spans="1:8" x14ac:dyDescent="0.3">
      <c r="A20" s="1">
        <f>Registro!A20</f>
        <v>16</v>
      </c>
      <c r="B20" t="str">
        <f>Registro!B20</f>
        <v>Morales Crespo, Pablo</v>
      </c>
      <c r="C20" s="47">
        <v>5</v>
      </c>
      <c r="D20" s="48">
        <v>5</v>
      </c>
      <c r="E20" s="49">
        <v>5</v>
      </c>
      <c r="F20" s="48">
        <v>5</v>
      </c>
      <c r="G20" s="50">
        <v>5</v>
      </c>
      <c r="H20" s="56">
        <f t="shared" si="0"/>
        <v>5</v>
      </c>
    </row>
    <row r="21" spans="1:8" x14ac:dyDescent="0.3">
      <c r="A21" s="1">
        <f>Registro!A21</f>
        <v>17</v>
      </c>
      <c r="B21" t="str">
        <f>Registro!B21</f>
        <v>Peña Vidal, Brenda</v>
      </c>
      <c r="C21" s="47">
        <v>5</v>
      </c>
      <c r="D21" s="48">
        <v>3</v>
      </c>
      <c r="E21" s="49">
        <v>5</v>
      </c>
      <c r="F21" s="48">
        <v>4</v>
      </c>
      <c r="G21" s="50">
        <v>5</v>
      </c>
      <c r="H21" s="56">
        <f t="shared" si="0"/>
        <v>4.4000000000000004</v>
      </c>
    </row>
    <row r="22" spans="1:8" x14ac:dyDescent="0.3">
      <c r="A22" s="1">
        <f>Registro!A22</f>
        <v>18</v>
      </c>
      <c r="B22" t="str">
        <f>Registro!B22</f>
        <v>Solis Ortiz, Francheska</v>
      </c>
      <c r="C22" s="47">
        <v>5</v>
      </c>
      <c r="D22" s="48">
        <v>3</v>
      </c>
      <c r="E22" s="49">
        <v>1</v>
      </c>
      <c r="F22" s="48">
        <v>4</v>
      </c>
      <c r="G22" s="50">
        <v>5</v>
      </c>
      <c r="H22" s="56">
        <f t="shared" si="0"/>
        <v>3.6</v>
      </c>
    </row>
    <row r="23" spans="1:8" x14ac:dyDescent="0.3">
      <c r="A23" s="1">
        <f>Registro!A23</f>
        <v>19</v>
      </c>
      <c r="B23" t="str">
        <f>Registro!B23</f>
        <v>Suarez Vazquez, Luis</v>
      </c>
      <c r="C23" s="47">
        <v>5</v>
      </c>
      <c r="D23" s="48">
        <v>5</v>
      </c>
      <c r="E23" s="49">
        <v>5</v>
      </c>
      <c r="F23" s="48">
        <v>4</v>
      </c>
      <c r="G23" s="50">
        <v>5</v>
      </c>
      <c r="H23" s="56">
        <f t="shared" si="0"/>
        <v>4.8</v>
      </c>
    </row>
    <row r="24" spans="1:8" x14ac:dyDescent="0.3">
      <c r="A24" s="1">
        <f>Registro!A24</f>
        <v>20</v>
      </c>
      <c r="B24" t="str">
        <f>Registro!B24</f>
        <v xml:space="preserve">Vega Navarro, Michael </v>
      </c>
      <c r="C24" s="51">
        <v>5</v>
      </c>
      <c r="D24" s="52">
        <v>5</v>
      </c>
      <c r="E24" s="53">
        <v>5</v>
      </c>
      <c r="F24" s="52">
        <v>4</v>
      </c>
      <c r="G24" s="54">
        <v>5</v>
      </c>
      <c r="H24" s="56">
        <f t="shared" si="0"/>
        <v>4.8</v>
      </c>
    </row>
    <row r="25" spans="1:8" ht="15.6" x14ac:dyDescent="0.3">
      <c r="G25" s="16" t="s">
        <v>139</v>
      </c>
      <c r="H25" s="57">
        <f>AVERAGE(H5:H24)</f>
        <v>4.42</v>
      </c>
    </row>
  </sheetData>
  <mergeCells count="1">
    <mergeCell ref="B2:E2"/>
  </mergeCells>
  <conditionalFormatting sqref="H5:H24">
    <cfRule type="cellIs" dxfId="12" priority="1" operator="lessThan">
      <formula>3.5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B88F"/>
  </sheetPr>
  <dimension ref="A2:N25"/>
  <sheetViews>
    <sheetView workbookViewId="0">
      <selection activeCell="K26" sqref="K26"/>
    </sheetView>
  </sheetViews>
  <sheetFormatPr defaultRowHeight="14.4" x14ac:dyDescent="0.3"/>
  <cols>
    <col min="2" max="2" width="24.44140625" customWidth="1"/>
    <col min="3" max="3" width="11.33203125" customWidth="1"/>
    <col min="4" max="4" width="17.21875" customWidth="1"/>
    <col min="5" max="5" width="11.33203125" customWidth="1"/>
    <col min="6" max="6" width="15.77734375" customWidth="1"/>
    <col min="7" max="7" width="11.33203125" customWidth="1"/>
    <col min="8" max="8" width="15.77734375" customWidth="1"/>
    <col min="9" max="9" width="11.33203125" customWidth="1"/>
    <col min="10" max="10" width="15.77734375" customWidth="1"/>
    <col min="11" max="11" width="11.33203125" customWidth="1"/>
    <col min="12" max="12" width="15.77734375" customWidth="1"/>
    <col min="13" max="13" width="12" customWidth="1"/>
  </cols>
  <sheetData>
    <row r="2" spans="1:14" ht="21" x14ac:dyDescent="0.4">
      <c r="B2" s="79" t="s">
        <v>174</v>
      </c>
      <c r="C2" s="79"/>
      <c r="D2" s="79"/>
      <c r="E2" s="79"/>
      <c r="F2" s="79"/>
      <c r="G2" s="79"/>
    </row>
    <row r="3" spans="1:14" ht="21" x14ac:dyDescent="0.4">
      <c r="B3" s="66"/>
      <c r="M3" s="65" t="s">
        <v>150</v>
      </c>
    </row>
    <row r="4" spans="1:14" ht="28.8" x14ac:dyDescent="0.3">
      <c r="A4" s="1">
        <f>Registro!A5</f>
        <v>1</v>
      </c>
      <c r="B4" s="4" t="s">
        <v>1</v>
      </c>
      <c r="C4" s="67" t="s">
        <v>145</v>
      </c>
      <c r="D4" s="68" t="s">
        <v>144</v>
      </c>
      <c r="E4" s="67" t="s">
        <v>146</v>
      </c>
      <c r="F4" s="68" t="s">
        <v>144</v>
      </c>
      <c r="G4" s="67" t="s">
        <v>147</v>
      </c>
      <c r="H4" s="68" t="s">
        <v>144</v>
      </c>
      <c r="I4" s="67" t="s">
        <v>148</v>
      </c>
      <c r="J4" s="68" t="s">
        <v>144</v>
      </c>
      <c r="K4" s="67" t="s">
        <v>149</v>
      </c>
      <c r="L4" s="68" t="s">
        <v>144</v>
      </c>
      <c r="M4" s="16" t="s">
        <v>118</v>
      </c>
      <c r="N4" t="s">
        <v>151</v>
      </c>
    </row>
    <row r="5" spans="1:14" x14ac:dyDescent="0.3">
      <c r="A5" s="1">
        <f>Registro!A6</f>
        <v>2</v>
      </c>
      <c r="B5" t="str">
        <f>Registro!B5</f>
        <v>Arena Azul, Ariela</v>
      </c>
      <c r="C5" s="49">
        <v>10</v>
      </c>
      <c r="D5" s="69">
        <v>43721</v>
      </c>
      <c r="E5" s="49">
        <v>15</v>
      </c>
      <c r="F5" s="69">
        <v>43752</v>
      </c>
      <c r="G5" s="49">
        <v>10</v>
      </c>
      <c r="H5" s="69">
        <v>43784</v>
      </c>
      <c r="I5" s="49">
        <v>10</v>
      </c>
      <c r="J5" s="49" t="s">
        <v>169</v>
      </c>
      <c r="K5" s="37"/>
      <c r="L5" s="37"/>
      <c r="M5" s="1">
        <f>Table6[[#This Row],[Column1]]+Table6[[#This Row],[Column3]]+Table6[[#This Row],[Column5]]+Table6[[#This Row],[Column7]]+Table6[[#This Row],[Column9]]</f>
        <v>45</v>
      </c>
    </row>
    <row r="6" spans="1:14" x14ac:dyDescent="0.3">
      <c r="A6" s="1">
        <f>Registro!A7</f>
        <v>3</v>
      </c>
      <c r="B6" t="str">
        <f>Registro!B6</f>
        <v>Caldos Gallego, Abigail</v>
      </c>
      <c r="C6" s="49">
        <v>10</v>
      </c>
      <c r="D6" s="69">
        <v>43721</v>
      </c>
      <c r="E6" s="49">
        <v>15</v>
      </c>
      <c r="F6" s="69">
        <v>43752</v>
      </c>
      <c r="G6" s="49">
        <v>10</v>
      </c>
      <c r="H6" s="69">
        <v>43784</v>
      </c>
      <c r="I6" s="49">
        <v>10</v>
      </c>
      <c r="J6" s="49" t="s">
        <v>169</v>
      </c>
      <c r="K6" s="37"/>
      <c r="L6" s="37"/>
      <c r="M6" s="1">
        <f>Table6[[#This Row],[Column1]]+Table6[[#This Row],[Column3]]+Table6[[#This Row],[Column5]]+Table6[[#This Row],[Column7]]+Table6[[#This Row],[Column9]]</f>
        <v>45</v>
      </c>
    </row>
    <row r="7" spans="1:14" x14ac:dyDescent="0.3">
      <c r="A7" s="1">
        <f>Registro!A8</f>
        <v>4</v>
      </c>
      <c r="B7" t="str">
        <f>Registro!B7</f>
        <v>Cortes Guerrero, Rey</v>
      </c>
      <c r="C7" s="49">
        <v>10</v>
      </c>
      <c r="D7" s="69">
        <v>43721</v>
      </c>
      <c r="E7" s="49">
        <v>15</v>
      </c>
      <c r="F7" s="69">
        <v>43752</v>
      </c>
      <c r="G7" s="49">
        <v>10</v>
      </c>
      <c r="H7" s="69">
        <v>43784</v>
      </c>
      <c r="I7" s="49">
        <v>10</v>
      </c>
      <c r="J7" s="49" t="s">
        <v>169</v>
      </c>
      <c r="K7" s="37"/>
      <c r="L7" s="37"/>
      <c r="M7" s="1">
        <f>Table6[[#This Row],[Column1]]+Table6[[#This Row],[Column3]]+Table6[[#This Row],[Column5]]+Table6[[#This Row],[Column7]]+Table6[[#This Row],[Column9]]</f>
        <v>45</v>
      </c>
    </row>
    <row r="8" spans="1:14" x14ac:dyDescent="0.3">
      <c r="A8" s="1">
        <f>Registro!A9</f>
        <v>5</v>
      </c>
      <c r="B8" t="str">
        <f>Registro!B8</f>
        <v>Cuadrado Blanco, Alba</v>
      </c>
      <c r="C8" s="49">
        <v>5</v>
      </c>
      <c r="D8" s="69">
        <v>43721</v>
      </c>
      <c r="E8" s="49">
        <v>0</v>
      </c>
      <c r="F8" s="69" t="s">
        <v>15</v>
      </c>
      <c r="G8" s="49">
        <v>6</v>
      </c>
      <c r="H8" s="69">
        <v>43784</v>
      </c>
      <c r="I8" s="49">
        <v>7</v>
      </c>
      <c r="J8" s="49" t="s">
        <v>169</v>
      </c>
      <c r="K8" s="37"/>
      <c r="L8" s="37"/>
      <c r="M8" s="1">
        <f>Table6[[#This Row],[Column1]]+Table6[[#This Row],[Column3]]+Table6[[#This Row],[Column5]]+Table6[[#This Row],[Column7]]+Table6[[#This Row],[Column9]]</f>
        <v>18</v>
      </c>
    </row>
    <row r="9" spans="1:14" x14ac:dyDescent="0.3">
      <c r="A9" s="1">
        <f>Registro!A10</f>
        <v>6</v>
      </c>
      <c r="B9" t="str">
        <f>Registro!B9</f>
        <v>Diaz Alvarez, Pedro</v>
      </c>
      <c r="C9" s="49">
        <v>10</v>
      </c>
      <c r="D9" s="69">
        <v>43721</v>
      </c>
      <c r="E9" s="49">
        <v>15</v>
      </c>
      <c r="F9" s="69">
        <v>43752</v>
      </c>
      <c r="G9" s="49">
        <v>10</v>
      </c>
      <c r="H9" s="69">
        <v>43784</v>
      </c>
      <c r="I9" s="49">
        <v>6</v>
      </c>
      <c r="J9" s="49" t="s">
        <v>169</v>
      </c>
      <c r="K9" s="37"/>
      <c r="L9" s="37"/>
      <c r="M9" s="1">
        <f>Table6[[#This Row],[Column1]]+Table6[[#This Row],[Column3]]+Table6[[#This Row],[Column5]]+Table6[[#This Row],[Column7]]+Table6[[#This Row],[Column9]]</f>
        <v>41</v>
      </c>
    </row>
    <row r="10" spans="1:14" x14ac:dyDescent="0.3">
      <c r="A10" s="1">
        <f>Registro!A11</f>
        <v>7</v>
      </c>
      <c r="B10" t="str">
        <f>Registro!B10</f>
        <v>Diaz Castro, Luis</v>
      </c>
      <c r="C10" s="49">
        <v>10</v>
      </c>
      <c r="D10" s="69">
        <v>43721</v>
      </c>
      <c r="E10" s="49">
        <v>15</v>
      </c>
      <c r="F10" s="69">
        <v>43752</v>
      </c>
      <c r="G10" s="49">
        <v>8</v>
      </c>
      <c r="H10" s="69">
        <v>43784</v>
      </c>
      <c r="I10" s="49">
        <v>8</v>
      </c>
      <c r="J10" s="49" t="s">
        <v>169</v>
      </c>
      <c r="K10" s="37"/>
      <c r="L10" s="37"/>
      <c r="M10" s="1">
        <f>Table6[[#This Row],[Column1]]+Table6[[#This Row],[Column3]]+Table6[[#This Row],[Column5]]+Table6[[#This Row],[Column7]]+Table6[[#This Row],[Column9]]</f>
        <v>41</v>
      </c>
    </row>
    <row r="11" spans="1:14" x14ac:dyDescent="0.3">
      <c r="A11" s="1">
        <f>Registro!A12</f>
        <v>8</v>
      </c>
      <c r="B11" t="str">
        <f>Registro!B11</f>
        <v>Dominguez Torres, Daniel</v>
      </c>
      <c r="C11" s="49">
        <v>10</v>
      </c>
      <c r="D11" s="69">
        <v>43721</v>
      </c>
      <c r="E11" s="49">
        <v>15</v>
      </c>
      <c r="F11" s="69">
        <v>43752</v>
      </c>
      <c r="G11" s="49">
        <v>8</v>
      </c>
      <c r="H11" s="69">
        <v>43784</v>
      </c>
      <c r="I11" s="49">
        <v>10</v>
      </c>
      <c r="J11" s="49" t="s">
        <v>169</v>
      </c>
      <c r="K11" s="37"/>
      <c r="L11" s="37"/>
      <c r="M11" s="1">
        <f>Table6[[#This Row],[Column1]]+Table6[[#This Row],[Column3]]+Table6[[#This Row],[Column5]]+Table6[[#This Row],[Column7]]+Table6[[#This Row],[Column9]]</f>
        <v>43</v>
      </c>
    </row>
    <row r="12" spans="1:14" x14ac:dyDescent="0.3">
      <c r="A12" s="1">
        <f>Registro!A13</f>
        <v>9</v>
      </c>
      <c r="B12" t="str">
        <f>Registro!B12</f>
        <v>Flores Redondo, Emma</v>
      </c>
      <c r="C12" s="49">
        <v>10</v>
      </c>
      <c r="D12" s="69">
        <v>43721</v>
      </c>
      <c r="E12" s="49">
        <v>15</v>
      </c>
      <c r="F12" s="69">
        <v>43752</v>
      </c>
      <c r="G12" s="49">
        <v>10</v>
      </c>
      <c r="H12" s="69">
        <v>43784</v>
      </c>
      <c r="I12" s="49">
        <v>9</v>
      </c>
      <c r="J12" s="49" t="s">
        <v>169</v>
      </c>
      <c r="K12" s="37"/>
      <c r="L12" s="37"/>
      <c r="M12" s="1">
        <f>Table6[[#This Row],[Column1]]+Table6[[#This Row],[Column3]]+Table6[[#This Row],[Column5]]+Table6[[#This Row],[Column7]]+Table6[[#This Row],[Column9]]</f>
        <v>44</v>
      </c>
    </row>
    <row r="13" spans="1:14" x14ac:dyDescent="0.3">
      <c r="A13" s="1">
        <f>Registro!A14</f>
        <v>10</v>
      </c>
      <c r="B13" t="str">
        <f>Registro!B13</f>
        <v>Fortis Jimenez, Evanet</v>
      </c>
      <c r="C13" s="49">
        <v>10</v>
      </c>
      <c r="D13" s="69">
        <v>43721</v>
      </c>
      <c r="E13" s="49">
        <v>15</v>
      </c>
      <c r="F13" s="69">
        <v>43752</v>
      </c>
      <c r="G13" s="49">
        <v>8</v>
      </c>
      <c r="H13" s="69">
        <v>43784</v>
      </c>
      <c r="I13" s="49">
        <v>9</v>
      </c>
      <c r="J13" s="49" t="s">
        <v>169</v>
      </c>
      <c r="K13" s="37"/>
      <c r="L13" s="37"/>
      <c r="M13" s="1">
        <f>Table6[[#This Row],[Column1]]+Table6[[#This Row],[Column3]]+Table6[[#This Row],[Column5]]+Table6[[#This Row],[Column7]]+Table6[[#This Row],[Column9]]</f>
        <v>42</v>
      </c>
    </row>
    <row r="14" spans="1:14" x14ac:dyDescent="0.3">
      <c r="A14" s="1">
        <f>Registro!A15</f>
        <v>11</v>
      </c>
      <c r="B14" t="str">
        <f>Registro!B14</f>
        <v>Fuente Bravo, Amalia</v>
      </c>
      <c r="C14" s="49">
        <v>10</v>
      </c>
      <c r="D14" s="69">
        <v>43721</v>
      </c>
      <c r="E14" s="49">
        <v>15</v>
      </c>
      <c r="F14" s="69">
        <v>43752</v>
      </c>
      <c r="G14" s="49">
        <v>10</v>
      </c>
      <c r="H14" s="69">
        <v>43784</v>
      </c>
      <c r="I14" s="49">
        <v>9</v>
      </c>
      <c r="J14" s="49" t="s">
        <v>169</v>
      </c>
      <c r="K14" s="37"/>
      <c r="L14" s="37"/>
      <c r="M14" s="1">
        <f>Table6[[#This Row],[Column1]]+Table6[[#This Row],[Column3]]+Table6[[#This Row],[Column5]]+Table6[[#This Row],[Column7]]+Table6[[#This Row],[Column9]]</f>
        <v>44</v>
      </c>
    </row>
    <row r="15" spans="1:14" x14ac:dyDescent="0.3">
      <c r="A15" s="1">
        <f>Registro!A16</f>
        <v>12</v>
      </c>
      <c r="B15" t="str">
        <f>Registro!B15</f>
        <v>Gomez Sanz, Fabián</v>
      </c>
      <c r="C15" s="49">
        <v>10</v>
      </c>
      <c r="D15" s="69">
        <v>43721</v>
      </c>
      <c r="E15" s="49">
        <v>15</v>
      </c>
      <c r="F15" s="69">
        <v>43752</v>
      </c>
      <c r="G15" s="49">
        <v>8</v>
      </c>
      <c r="H15" s="69">
        <v>43784</v>
      </c>
      <c r="I15" s="49">
        <v>9</v>
      </c>
      <c r="J15" s="49" t="s">
        <v>169</v>
      </c>
      <c r="K15" s="37"/>
      <c r="L15" s="37"/>
      <c r="M15" s="1">
        <f>Table6[[#This Row],[Column1]]+Table6[[#This Row],[Column3]]+Table6[[#This Row],[Column5]]+Table6[[#This Row],[Column7]]+Table6[[#This Row],[Column9]]</f>
        <v>42</v>
      </c>
    </row>
    <row r="16" spans="1:14" x14ac:dyDescent="0.3">
      <c r="A16" s="1">
        <f>Registro!A17</f>
        <v>13</v>
      </c>
      <c r="B16" t="str">
        <f>Registro!B16</f>
        <v>González Blanco, Fabiola</v>
      </c>
      <c r="C16" s="49">
        <v>10</v>
      </c>
      <c r="D16" s="69">
        <v>43721</v>
      </c>
      <c r="E16" s="49">
        <v>15</v>
      </c>
      <c r="F16" s="69">
        <v>43752</v>
      </c>
      <c r="G16" s="49">
        <v>6</v>
      </c>
      <c r="H16" s="69">
        <v>43784</v>
      </c>
      <c r="I16" s="49">
        <v>7</v>
      </c>
      <c r="J16" s="49" t="s">
        <v>169</v>
      </c>
      <c r="K16" s="37"/>
      <c r="L16" s="37"/>
      <c r="M16" s="1">
        <f>Table6[[#This Row],[Column1]]+Table6[[#This Row],[Column3]]+Table6[[#This Row],[Column5]]+Table6[[#This Row],[Column7]]+Table6[[#This Row],[Column9]]</f>
        <v>38</v>
      </c>
    </row>
    <row r="17" spans="1:13" x14ac:dyDescent="0.3">
      <c r="A17" s="1">
        <f>Registro!A18</f>
        <v>14</v>
      </c>
      <c r="B17" t="str">
        <f>Registro!B17</f>
        <v>León Furioso, David</v>
      </c>
      <c r="C17" s="49">
        <v>10</v>
      </c>
      <c r="D17" s="69">
        <v>43721</v>
      </c>
      <c r="E17" s="49">
        <v>15</v>
      </c>
      <c r="F17" s="69">
        <v>43752</v>
      </c>
      <c r="G17" s="49">
        <v>10</v>
      </c>
      <c r="H17" s="69">
        <v>43784</v>
      </c>
      <c r="I17" s="49">
        <v>9</v>
      </c>
      <c r="J17" s="49" t="s">
        <v>169</v>
      </c>
      <c r="K17" s="37"/>
      <c r="L17" s="37"/>
      <c r="M17" s="1">
        <f>Table6[[#This Row],[Column1]]+Table6[[#This Row],[Column3]]+Table6[[#This Row],[Column5]]+Table6[[#This Row],[Column7]]+Table6[[#This Row],[Column9]]</f>
        <v>44</v>
      </c>
    </row>
    <row r="18" spans="1:13" x14ac:dyDescent="0.3">
      <c r="A18" s="1">
        <f>Registro!A19</f>
        <v>15</v>
      </c>
      <c r="B18" t="str">
        <f>Registro!B18</f>
        <v>Lizardi Diaz, Alma Rosa</v>
      </c>
      <c r="C18" s="49">
        <v>10</v>
      </c>
      <c r="D18" s="69">
        <v>43721</v>
      </c>
      <c r="E18" s="49">
        <v>15</v>
      </c>
      <c r="F18" s="69">
        <v>43752</v>
      </c>
      <c r="G18" s="49">
        <v>8</v>
      </c>
      <c r="H18" s="69">
        <v>43784</v>
      </c>
      <c r="I18" s="49">
        <v>10</v>
      </c>
      <c r="J18" s="49" t="s">
        <v>169</v>
      </c>
      <c r="K18" s="37"/>
      <c r="L18" s="37"/>
      <c r="M18" s="1">
        <f>Table6[[#This Row],[Column1]]+Table6[[#This Row],[Column3]]+Table6[[#This Row],[Column5]]+Table6[[#This Row],[Column7]]+Table6[[#This Row],[Column9]]</f>
        <v>43</v>
      </c>
    </row>
    <row r="19" spans="1:13" x14ac:dyDescent="0.3">
      <c r="A19" s="1">
        <f>Registro!A20</f>
        <v>16</v>
      </c>
      <c r="B19" t="str">
        <f>Registro!B19</f>
        <v>Mendez Peña, Francisco</v>
      </c>
      <c r="C19" s="49">
        <v>10</v>
      </c>
      <c r="D19" s="69">
        <v>43721</v>
      </c>
      <c r="E19" s="49">
        <v>15</v>
      </c>
      <c r="F19" s="69">
        <v>43752</v>
      </c>
      <c r="G19" s="49">
        <v>0</v>
      </c>
      <c r="H19" s="69" t="s">
        <v>15</v>
      </c>
      <c r="I19" s="49">
        <v>10</v>
      </c>
      <c r="J19" s="49" t="s">
        <v>169</v>
      </c>
      <c r="K19" s="37"/>
      <c r="L19" s="37"/>
      <c r="M19" s="1">
        <f>Table6[[#This Row],[Column1]]+Table6[[#This Row],[Column3]]+Table6[[#This Row],[Column5]]+Table6[[#This Row],[Column7]]+Table6[[#This Row],[Column9]]</f>
        <v>35</v>
      </c>
    </row>
    <row r="20" spans="1:13" x14ac:dyDescent="0.3">
      <c r="A20" s="1">
        <f>Registro!A21</f>
        <v>17</v>
      </c>
      <c r="B20" t="str">
        <f>Registro!B20</f>
        <v>Morales Crespo, Pablo</v>
      </c>
      <c r="C20" s="49">
        <v>10</v>
      </c>
      <c r="D20" s="69">
        <v>43721</v>
      </c>
      <c r="E20" s="49">
        <v>15</v>
      </c>
      <c r="F20" s="69">
        <v>43752</v>
      </c>
      <c r="G20" s="49">
        <v>8</v>
      </c>
      <c r="H20" s="69">
        <v>43784</v>
      </c>
      <c r="I20" s="49">
        <v>8</v>
      </c>
      <c r="J20" s="49" t="s">
        <v>169</v>
      </c>
      <c r="K20" s="37"/>
      <c r="L20" s="37"/>
      <c r="M20" s="1">
        <f>Table6[[#This Row],[Column1]]+Table6[[#This Row],[Column3]]+Table6[[#This Row],[Column5]]+Table6[[#This Row],[Column7]]+Table6[[#This Row],[Column9]]</f>
        <v>41</v>
      </c>
    </row>
    <row r="21" spans="1:13" x14ac:dyDescent="0.3">
      <c r="A21" s="1">
        <f>Registro!A22</f>
        <v>18</v>
      </c>
      <c r="B21" t="str">
        <f>Registro!B21</f>
        <v>Peña Vidal, Brenda</v>
      </c>
      <c r="C21" s="49">
        <v>10</v>
      </c>
      <c r="D21" s="69">
        <v>43721</v>
      </c>
      <c r="E21" s="49">
        <v>15</v>
      </c>
      <c r="F21" s="69">
        <v>43752</v>
      </c>
      <c r="G21" s="49">
        <v>10</v>
      </c>
      <c r="H21" s="69">
        <v>43784</v>
      </c>
      <c r="I21" s="49">
        <v>8</v>
      </c>
      <c r="J21" s="49" t="s">
        <v>169</v>
      </c>
      <c r="K21" s="37"/>
      <c r="L21" s="37"/>
      <c r="M21" s="1">
        <f>Table6[[#This Row],[Column1]]+Table6[[#This Row],[Column3]]+Table6[[#This Row],[Column5]]+Table6[[#This Row],[Column7]]+Table6[[#This Row],[Column9]]</f>
        <v>43</v>
      </c>
    </row>
    <row r="22" spans="1:13" x14ac:dyDescent="0.3">
      <c r="A22" s="1">
        <f>Registro!A23</f>
        <v>19</v>
      </c>
      <c r="B22" t="str">
        <f>Registro!B22</f>
        <v>Solis Ortiz, Francheska</v>
      </c>
      <c r="C22" s="49">
        <v>9</v>
      </c>
      <c r="D22" s="69">
        <v>43721</v>
      </c>
      <c r="E22" s="49">
        <v>15</v>
      </c>
      <c r="F22" s="69">
        <v>43752</v>
      </c>
      <c r="G22" s="49">
        <v>10</v>
      </c>
      <c r="H22" s="69">
        <v>43784</v>
      </c>
      <c r="I22" s="49">
        <v>10</v>
      </c>
      <c r="J22" s="49" t="s">
        <v>169</v>
      </c>
      <c r="K22" s="37"/>
      <c r="L22" s="37"/>
      <c r="M22" s="1">
        <f>Table6[[#This Row],[Column1]]+Table6[[#This Row],[Column3]]+Table6[[#This Row],[Column5]]+Table6[[#This Row],[Column7]]+Table6[[#This Row],[Column9]]</f>
        <v>44</v>
      </c>
    </row>
    <row r="23" spans="1:13" x14ac:dyDescent="0.3">
      <c r="A23" s="1">
        <f>Registro!A24</f>
        <v>20</v>
      </c>
      <c r="B23" t="str">
        <f>Registro!B23</f>
        <v>Suarez Vazquez, Luis</v>
      </c>
      <c r="C23" s="49">
        <v>9</v>
      </c>
      <c r="D23" s="69">
        <v>43721</v>
      </c>
      <c r="E23" s="49">
        <v>15</v>
      </c>
      <c r="F23" s="69">
        <v>43752</v>
      </c>
      <c r="G23" s="49">
        <v>10</v>
      </c>
      <c r="H23" s="69">
        <v>43784</v>
      </c>
      <c r="I23" s="49">
        <v>10</v>
      </c>
      <c r="J23" s="49" t="s">
        <v>169</v>
      </c>
      <c r="K23" s="37"/>
      <c r="L23" s="37"/>
      <c r="M23" s="1">
        <f>Table6[[#This Row],[Column1]]+Table6[[#This Row],[Column3]]+Table6[[#This Row],[Column5]]+Table6[[#This Row],[Column7]]+Table6[[#This Row],[Column9]]</f>
        <v>44</v>
      </c>
    </row>
    <row r="24" spans="1:13" x14ac:dyDescent="0.3">
      <c r="B24" t="str">
        <f>Registro!B24</f>
        <v xml:space="preserve">Vega Navarro, Michael </v>
      </c>
      <c r="C24" s="49">
        <v>9</v>
      </c>
      <c r="D24" s="69">
        <v>43721</v>
      </c>
      <c r="E24" s="49">
        <v>15</v>
      </c>
      <c r="F24" s="69">
        <v>43752</v>
      </c>
      <c r="G24" s="49">
        <v>10</v>
      </c>
      <c r="H24" s="69">
        <v>43784</v>
      </c>
      <c r="I24" s="49">
        <v>9</v>
      </c>
      <c r="J24" s="49" t="s">
        <v>169</v>
      </c>
      <c r="K24" s="37"/>
      <c r="L24" s="37"/>
      <c r="M24" s="1">
        <f>Table6[[#This Row],[Column1]]+Table6[[#This Row],[Column3]]+Table6[[#This Row],[Column5]]+Table6[[#This Row],[Column7]]+Table6[[#This Row],[Column9]]</f>
        <v>43</v>
      </c>
    </row>
    <row r="25" spans="1:13" x14ac:dyDescent="0.3">
      <c r="H25" s="1"/>
    </row>
  </sheetData>
  <mergeCells count="1">
    <mergeCell ref="B2:G2"/>
  </mergeCells>
  <conditionalFormatting sqref="G5:G24">
    <cfRule type="cellIs" dxfId="11" priority="2" operator="lessThan">
      <formula>7</formula>
    </cfRule>
  </conditionalFormatting>
  <conditionalFormatting sqref="C5:C24">
    <cfRule type="cellIs" dxfId="10" priority="1" operator="lessThan">
      <formula>6</formula>
    </cfRule>
  </conditionalFormatting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B88F"/>
  </sheetPr>
  <dimension ref="A1:J24"/>
  <sheetViews>
    <sheetView workbookViewId="0">
      <selection activeCell="J24" sqref="C4:J24"/>
    </sheetView>
  </sheetViews>
  <sheetFormatPr defaultRowHeight="14.4" x14ac:dyDescent="0.3"/>
  <cols>
    <col min="1" max="1" width="6.109375" customWidth="1"/>
    <col min="2" max="2" width="24.44140625" customWidth="1"/>
    <col min="3" max="3" width="19.6640625" customWidth="1"/>
    <col min="4" max="4" width="13.6640625" customWidth="1"/>
    <col min="5" max="6" width="15.44140625" customWidth="1"/>
    <col min="7" max="7" width="19.88671875" customWidth="1"/>
    <col min="8" max="8" width="15.6640625" customWidth="1"/>
    <col min="10" max="10" width="12.44140625" customWidth="1"/>
  </cols>
  <sheetData>
    <row r="1" spans="1:10" x14ac:dyDescent="0.3">
      <c r="A1" s="1"/>
      <c r="F1" s="1"/>
    </row>
    <row r="2" spans="1:10" ht="21" x14ac:dyDescent="0.4">
      <c r="A2" s="1"/>
      <c r="B2" s="79" t="s">
        <v>175</v>
      </c>
      <c r="C2" s="79"/>
      <c r="D2" s="79"/>
      <c r="E2" s="79"/>
      <c r="F2" s="14"/>
      <c r="G2" s="14"/>
      <c r="H2" s="14"/>
    </row>
    <row r="4" spans="1:10" x14ac:dyDescent="0.3">
      <c r="B4" s="4" t="s">
        <v>1</v>
      </c>
      <c r="C4" s="67" t="s">
        <v>152</v>
      </c>
      <c r="D4" s="68" t="s">
        <v>155</v>
      </c>
      <c r="E4" s="67" t="s">
        <v>153</v>
      </c>
      <c r="F4" s="68" t="s">
        <v>155</v>
      </c>
      <c r="G4" s="67" t="s">
        <v>154</v>
      </c>
      <c r="H4" s="68" t="s">
        <v>144</v>
      </c>
      <c r="I4" s="16" t="s">
        <v>118</v>
      </c>
      <c r="J4" t="s">
        <v>156</v>
      </c>
    </row>
    <row r="5" spans="1:10" x14ac:dyDescent="0.3">
      <c r="A5" s="1">
        <f>Registro!A5</f>
        <v>1</v>
      </c>
      <c r="B5" t="str">
        <f>Registro!B5</f>
        <v>Arena Azul, Ariela</v>
      </c>
      <c r="C5" s="49">
        <v>98</v>
      </c>
      <c r="D5" s="69"/>
      <c r="E5" s="49">
        <v>92</v>
      </c>
      <c r="F5" s="69"/>
      <c r="G5" s="49"/>
      <c r="H5" s="69"/>
      <c r="I5" s="1">
        <f>AVERAGE(Table610[[#This Row],[Column1]],Table610[[#This Row],[Column3]])</f>
        <v>95</v>
      </c>
    </row>
    <row r="6" spans="1:10" x14ac:dyDescent="0.3">
      <c r="A6" s="1">
        <f>Registro!A6</f>
        <v>2</v>
      </c>
      <c r="B6" t="str">
        <f>Registro!B6</f>
        <v>Caldos Gallego, Abigail</v>
      </c>
      <c r="C6" s="49">
        <v>67</v>
      </c>
      <c r="D6" s="69"/>
      <c r="E6" s="49">
        <v>61</v>
      </c>
      <c r="F6" s="69"/>
      <c r="G6" s="49"/>
      <c r="H6" s="69"/>
      <c r="I6" s="1">
        <f>AVERAGE(Table610[[#This Row],[Column1]],Table610[[#This Row],[Column3]])</f>
        <v>64</v>
      </c>
    </row>
    <row r="7" spans="1:10" x14ac:dyDescent="0.3">
      <c r="A7" s="1">
        <f>Registro!A7</f>
        <v>3</v>
      </c>
      <c r="B7" t="str">
        <f>Registro!B7</f>
        <v>Cortes Guerrero, Rey</v>
      </c>
      <c r="C7" s="49">
        <v>80</v>
      </c>
      <c r="D7" s="69"/>
      <c r="E7" s="49">
        <v>88</v>
      </c>
      <c r="F7" s="69"/>
      <c r="G7" s="49"/>
      <c r="H7" s="69"/>
      <c r="I7" s="1">
        <f>AVERAGE(Table610[[#This Row],[Column1]],Table610[[#This Row],[Column3]])</f>
        <v>84</v>
      </c>
    </row>
    <row r="8" spans="1:10" x14ac:dyDescent="0.3">
      <c r="A8" s="1">
        <f>Registro!A8</f>
        <v>4</v>
      </c>
      <c r="B8" t="str">
        <f>Registro!B8</f>
        <v>Cuadrado Blanco, Alba</v>
      </c>
      <c r="C8" s="49">
        <v>59</v>
      </c>
      <c r="D8" s="69"/>
      <c r="E8" s="49">
        <v>79</v>
      </c>
      <c r="F8" s="69"/>
      <c r="G8" s="49"/>
      <c r="H8" s="69"/>
      <c r="I8" s="1">
        <f>AVERAGE(Table610[[#This Row],[Column1]],Table610[[#This Row],[Column3]])</f>
        <v>69</v>
      </c>
    </row>
    <row r="9" spans="1:10" x14ac:dyDescent="0.3">
      <c r="A9" s="1">
        <f>Registro!A9</f>
        <v>5</v>
      </c>
      <c r="B9" t="str">
        <f>Registro!B9</f>
        <v>Diaz Alvarez, Pedro</v>
      </c>
      <c r="C9" s="49">
        <v>94</v>
      </c>
      <c r="D9" s="69"/>
      <c r="E9" s="49">
        <v>99</v>
      </c>
      <c r="F9" s="69"/>
      <c r="G9" s="49"/>
      <c r="H9" s="69"/>
      <c r="I9" s="1">
        <f>AVERAGE(Table610[[#This Row],[Column1]],Table610[[#This Row],[Column3]])</f>
        <v>96.5</v>
      </c>
    </row>
    <row r="10" spans="1:10" x14ac:dyDescent="0.3">
      <c r="A10" s="1">
        <f>Registro!A10</f>
        <v>6</v>
      </c>
      <c r="B10" t="str">
        <f>Registro!B10</f>
        <v>Diaz Castro, Luis</v>
      </c>
      <c r="C10" s="49">
        <v>95</v>
      </c>
      <c r="D10" s="69"/>
      <c r="E10" s="49">
        <v>90</v>
      </c>
      <c r="F10" s="69"/>
      <c r="G10" s="49"/>
      <c r="H10" s="69"/>
      <c r="I10" s="1">
        <f>AVERAGE(Table610[[#This Row],[Column1]],Table610[[#This Row],[Column3]])</f>
        <v>92.5</v>
      </c>
    </row>
    <row r="11" spans="1:10" x14ac:dyDescent="0.3">
      <c r="A11" s="1">
        <f>Registro!A11</f>
        <v>7</v>
      </c>
      <c r="B11" t="str">
        <f>Registro!B11</f>
        <v>Dominguez Torres, Daniel</v>
      </c>
      <c r="C11" s="49">
        <v>99</v>
      </c>
      <c r="D11" s="69"/>
      <c r="E11" s="49">
        <v>95</v>
      </c>
      <c r="F11" s="69"/>
      <c r="G11" s="49"/>
      <c r="H11" s="69"/>
      <c r="I11" s="1">
        <f>AVERAGE(Table610[[#This Row],[Column1]],Table610[[#This Row],[Column3]])</f>
        <v>97</v>
      </c>
    </row>
    <row r="12" spans="1:10" x14ac:dyDescent="0.3">
      <c r="A12" s="1">
        <f>Registro!A12</f>
        <v>8</v>
      </c>
      <c r="B12" t="str">
        <f>Registro!B12</f>
        <v>Flores Redondo, Emma</v>
      </c>
      <c r="C12" s="49">
        <v>78</v>
      </c>
      <c r="D12" s="69"/>
      <c r="E12" s="49">
        <v>69</v>
      </c>
      <c r="F12" s="69"/>
      <c r="G12" s="49"/>
      <c r="H12" s="69"/>
      <c r="I12" s="1">
        <f>AVERAGE(Table610[[#This Row],[Column1]],Table610[[#This Row],[Column3]])</f>
        <v>73.5</v>
      </c>
    </row>
    <row r="13" spans="1:10" x14ac:dyDescent="0.3">
      <c r="A13" s="1">
        <f>Registro!A13</f>
        <v>9</v>
      </c>
      <c r="B13" t="str">
        <f>Registro!B13</f>
        <v>Fortis Jimenez, Evanet</v>
      </c>
      <c r="C13" s="49">
        <v>90</v>
      </c>
      <c r="D13" s="69"/>
      <c r="E13" s="49">
        <v>35</v>
      </c>
      <c r="F13" s="69"/>
      <c r="G13" s="49"/>
      <c r="H13" s="69"/>
      <c r="I13" s="1">
        <f>AVERAGE(Table610[[#This Row],[Column1]],Table610[[#This Row],[Column3]])</f>
        <v>62.5</v>
      </c>
    </row>
    <row r="14" spans="1:10" x14ac:dyDescent="0.3">
      <c r="A14" s="1">
        <f>Registro!A14</f>
        <v>10</v>
      </c>
      <c r="B14" t="str">
        <f>Registro!B14</f>
        <v>Fuente Bravo, Amalia</v>
      </c>
      <c r="C14" s="49">
        <v>84</v>
      </c>
      <c r="D14" s="69"/>
      <c r="E14" s="49">
        <v>98</v>
      </c>
      <c r="F14" s="69"/>
      <c r="G14" s="49"/>
      <c r="H14" s="69"/>
      <c r="I14" s="1">
        <f>AVERAGE(Table610[[#This Row],[Column1]],Table610[[#This Row],[Column3]])</f>
        <v>91</v>
      </c>
    </row>
    <row r="15" spans="1:10" x14ac:dyDescent="0.3">
      <c r="A15" s="1">
        <f>Registro!A15</f>
        <v>11</v>
      </c>
      <c r="B15" t="str">
        <f>Registro!B15</f>
        <v>Gomez Sanz, Fabián</v>
      </c>
      <c r="C15" s="49">
        <v>56</v>
      </c>
      <c r="D15" s="69"/>
      <c r="E15" s="49">
        <v>80</v>
      </c>
      <c r="F15" s="69"/>
      <c r="G15" s="49"/>
      <c r="H15" s="69"/>
      <c r="I15" s="1">
        <f>AVERAGE(Table610[[#This Row],[Column1]],Table610[[#This Row],[Column3]])</f>
        <v>68</v>
      </c>
    </row>
    <row r="16" spans="1:10" x14ac:dyDescent="0.3">
      <c r="A16" s="1">
        <f>Registro!A16</f>
        <v>12</v>
      </c>
      <c r="B16" t="str">
        <f>Registro!B16</f>
        <v>González Blanco, Fabiola</v>
      </c>
      <c r="C16" s="49">
        <v>90</v>
      </c>
      <c r="D16" s="69"/>
      <c r="E16" s="49">
        <v>70</v>
      </c>
      <c r="F16" s="69"/>
      <c r="G16" s="49"/>
      <c r="H16" s="69"/>
      <c r="I16" s="1">
        <f>AVERAGE(Table610[[#This Row],[Column1]],Table610[[#This Row],[Column3]])</f>
        <v>80</v>
      </c>
    </row>
    <row r="17" spans="1:9" x14ac:dyDescent="0.3">
      <c r="A17" s="1">
        <f>Registro!A17</f>
        <v>13</v>
      </c>
      <c r="B17" t="str">
        <f>Registro!B17</f>
        <v>León Furioso, David</v>
      </c>
      <c r="C17" s="49">
        <v>88</v>
      </c>
      <c r="D17" s="69"/>
      <c r="E17" s="49">
        <v>88</v>
      </c>
      <c r="F17" s="69"/>
      <c r="G17" s="49"/>
      <c r="H17" s="69"/>
      <c r="I17" s="1">
        <f>AVERAGE(Table610[[#This Row],[Column1]],Table610[[#This Row],[Column3]])</f>
        <v>88</v>
      </c>
    </row>
    <row r="18" spans="1:9" x14ac:dyDescent="0.3">
      <c r="A18" s="1">
        <f>Registro!A18</f>
        <v>14</v>
      </c>
      <c r="B18" t="str">
        <f>Registro!B18</f>
        <v>Lizardi Diaz, Alma Rosa</v>
      </c>
      <c r="C18" s="49">
        <v>84</v>
      </c>
      <c r="D18" s="69"/>
      <c r="E18" s="49">
        <v>90</v>
      </c>
      <c r="F18" s="69"/>
      <c r="G18" s="49"/>
      <c r="H18" s="69"/>
      <c r="I18" s="1">
        <f>AVERAGE(Table610[[#This Row],[Column1]],Table610[[#This Row],[Column3]])</f>
        <v>87</v>
      </c>
    </row>
    <row r="19" spans="1:9" x14ac:dyDescent="0.3">
      <c r="A19" s="1">
        <f>Registro!A19</f>
        <v>15</v>
      </c>
      <c r="B19" t="str">
        <f>Registro!B19</f>
        <v>Mendez Peña, Francisco</v>
      </c>
      <c r="C19" s="49">
        <v>79</v>
      </c>
      <c r="D19" s="69"/>
      <c r="E19" s="49">
        <v>89</v>
      </c>
      <c r="F19" s="69"/>
      <c r="G19" s="49"/>
      <c r="H19" s="69"/>
      <c r="I19" s="1">
        <f>AVERAGE(Table610[[#This Row],[Column1]],Table610[[#This Row],[Column3]])</f>
        <v>84</v>
      </c>
    </row>
    <row r="20" spans="1:9" x14ac:dyDescent="0.3">
      <c r="A20" s="1">
        <f>Registro!A20</f>
        <v>16</v>
      </c>
      <c r="B20" t="str">
        <f>Registro!B20</f>
        <v>Morales Crespo, Pablo</v>
      </c>
      <c r="C20" s="49">
        <v>70</v>
      </c>
      <c r="D20" s="69"/>
      <c r="E20" s="49">
        <v>90</v>
      </c>
      <c r="F20" s="69"/>
      <c r="G20" s="49"/>
      <c r="H20" s="69"/>
      <c r="I20" s="1">
        <f>AVERAGE(Table610[[#This Row],[Column1]],Table610[[#This Row],[Column3]])</f>
        <v>80</v>
      </c>
    </row>
    <row r="21" spans="1:9" x14ac:dyDescent="0.3">
      <c r="A21" s="1">
        <f>Registro!A21</f>
        <v>17</v>
      </c>
      <c r="B21" t="str">
        <f>Registro!B21</f>
        <v>Peña Vidal, Brenda</v>
      </c>
      <c r="C21" s="49">
        <v>97</v>
      </c>
      <c r="D21" s="69"/>
      <c r="E21" s="49">
        <v>90</v>
      </c>
      <c r="F21" s="69"/>
      <c r="G21" s="49"/>
      <c r="H21" s="69"/>
      <c r="I21" s="1">
        <f>AVERAGE(Table610[[#This Row],[Column1]],Table610[[#This Row],[Column3]])</f>
        <v>93.5</v>
      </c>
    </row>
    <row r="22" spans="1:9" x14ac:dyDescent="0.3">
      <c r="A22" s="1">
        <f>Registro!A22</f>
        <v>18</v>
      </c>
      <c r="B22" t="str">
        <f>Registro!B22</f>
        <v>Solis Ortiz, Francheska</v>
      </c>
      <c r="C22" s="49">
        <v>90</v>
      </c>
      <c r="D22" s="69"/>
      <c r="E22" s="49">
        <v>94</v>
      </c>
      <c r="F22" s="69"/>
      <c r="G22" s="49"/>
      <c r="H22" s="69"/>
      <c r="I22" s="1">
        <f>AVERAGE(Table610[[#This Row],[Column1]],Table610[[#This Row],[Column3]])</f>
        <v>92</v>
      </c>
    </row>
    <row r="23" spans="1:9" x14ac:dyDescent="0.3">
      <c r="A23" s="1">
        <f>Registro!A23</f>
        <v>19</v>
      </c>
      <c r="B23" t="str">
        <f>Registro!B23</f>
        <v>Suarez Vazquez, Luis</v>
      </c>
      <c r="C23" s="49">
        <v>90</v>
      </c>
      <c r="D23" s="69"/>
      <c r="E23" s="49">
        <v>85</v>
      </c>
      <c r="F23" s="69"/>
      <c r="G23" s="49"/>
      <c r="H23" s="69"/>
      <c r="I23" s="1">
        <f>AVERAGE(Table610[[#This Row],[Column1]],Table610[[#This Row],[Column3]])</f>
        <v>87.5</v>
      </c>
    </row>
    <row r="24" spans="1:9" x14ac:dyDescent="0.3">
      <c r="A24" s="1">
        <f>Registro!A24</f>
        <v>20</v>
      </c>
      <c r="B24" t="str">
        <f>Registro!B24</f>
        <v xml:space="preserve">Vega Navarro, Michael </v>
      </c>
      <c r="C24" s="49">
        <v>92</v>
      </c>
      <c r="D24" s="69"/>
      <c r="E24" s="49">
        <v>90</v>
      </c>
      <c r="F24" s="69"/>
      <c r="G24" s="49"/>
      <c r="H24" s="69"/>
      <c r="I24" s="1">
        <f>AVERAGE(Table610[[#This Row],[Column1]],Table610[[#This Row],[Column3]])</f>
        <v>91</v>
      </c>
    </row>
  </sheetData>
  <mergeCells count="1">
    <mergeCell ref="B2:E2"/>
  </mergeCells>
  <conditionalFormatting sqref="C5:C24">
    <cfRule type="cellIs" dxfId="9" priority="4" operator="lessThan">
      <formula>80</formula>
    </cfRule>
  </conditionalFormatting>
  <conditionalFormatting sqref="E5:E24">
    <cfRule type="cellIs" dxfId="8" priority="1" operator="lessThan">
      <formula>80</formula>
    </cfRule>
  </conditionalFormatting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5B88F"/>
  </sheetPr>
  <dimension ref="A1:N24"/>
  <sheetViews>
    <sheetView workbookViewId="0">
      <selection activeCell="A2" sqref="A2:E2"/>
    </sheetView>
  </sheetViews>
  <sheetFormatPr defaultRowHeight="14.4" x14ac:dyDescent="0.3"/>
  <cols>
    <col min="1" max="1" width="6.109375" customWidth="1"/>
    <col min="2" max="2" width="24.44140625" customWidth="1"/>
    <col min="3" max="3" width="19.6640625" customWidth="1"/>
    <col min="4" max="4" width="13.6640625" customWidth="1"/>
    <col min="5" max="6" width="15.44140625" customWidth="1"/>
    <col min="7" max="7" width="19.88671875" customWidth="1"/>
    <col min="8" max="8" width="15.6640625" customWidth="1"/>
    <col min="10" max="10" width="12.44140625" customWidth="1"/>
    <col min="11" max="11" width="10.44140625" customWidth="1"/>
    <col min="12" max="12" width="14.21875" customWidth="1"/>
  </cols>
  <sheetData>
    <row r="1" spans="1:14" x14ac:dyDescent="0.3">
      <c r="A1" s="1"/>
      <c r="F1" s="1"/>
    </row>
    <row r="2" spans="1:14" ht="21" x14ac:dyDescent="0.4">
      <c r="A2" s="1"/>
      <c r="B2" s="79" t="s">
        <v>163</v>
      </c>
      <c r="C2" s="79"/>
      <c r="D2" s="79"/>
      <c r="E2" s="79"/>
      <c r="F2" s="14"/>
      <c r="G2" s="14"/>
      <c r="H2" s="14"/>
    </row>
    <row r="4" spans="1:14" x14ac:dyDescent="0.3">
      <c r="B4" s="4" t="s">
        <v>1</v>
      </c>
      <c r="C4" s="67" t="s">
        <v>157</v>
      </c>
      <c r="D4" s="68" t="s">
        <v>144</v>
      </c>
      <c r="E4" s="67" t="s">
        <v>158</v>
      </c>
      <c r="F4" s="68" t="s">
        <v>144</v>
      </c>
      <c r="G4" s="67" t="s">
        <v>159</v>
      </c>
      <c r="H4" s="68" t="s">
        <v>144</v>
      </c>
      <c r="I4" s="67" t="s">
        <v>160</v>
      </c>
      <c r="J4" s="68" t="s">
        <v>144</v>
      </c>
      <c r="K4" s="67" t="s">
        <v>161</v>
      </c>
      <c r="L4" s="68" t="s">
        <v>144</v>
      </c>
      <c r="M4" s="16" t="s">
        <v>118</v>
      </c>
      <c r="N4" t="s">
        <v>151</v>
      </c>
    </row>
    <row r="5" spans="1:14" x14ac:dyDescent="0.3">
      <c r="A5" s="1">
        <f>Registro!A5</f>
        <v>1</v>
      </c>
      <c r="B5" t="str">
        <f>Registro!B5</f>
        <v>Arena Azul, Ariela</v>
      </c>
      <c r="C5" s="49">
        <v>10</v>
      </c>
      <c r="D5" s="69">
        <v>43721</v>
      </c>
      <c r="E5" s="49">
        <v>15</v>
      </c>
      <c r="F5" s="69">
        <v>43752</v>
      </c>
      <c r="G5" s="49">
        <v>10</v>
      </c>
      <c r="H5" s="69">
        <v>43784</v>
      </c>
      <c r="I5" s="37"/>
      <c r="J5" s="37"/>
      <c r="K5" s="37"/>
      <c r="L5" s="37"/>
      <c r="M5" s="1">
        <f>Table611[[#This Row],[Column1]]+Table611[[#This Row],[Column3]]+Table611[[#This Row],[Column5]]+Table611[[#This Row],[Column7]]+Table611[[#This Row],[Column9]]</f>
        <v>35</v>
      </c>
    </row>
    <row r="6" spans="1:14" x14ac:dyDescent="0.3">
      <c r="A6" s="1">
        <f>Registro!A6</f>
        <v>2</v>
      </c>
      <c r="B6" t="str">
        <f>Registro!B6</f>
        <v>Caldos Gallego, Abigail</v>
      </c>
      <c r="C6" s="49">
        <v>10</v>
      </c>
      <c r="D6" s="69">
        <v>43721</v>
      </c>
      <c r="E6" s="49">
        <v>15</v>
      </c>
      <c r="F6" s="69">
        <v>43752</v>
      </c>
      <c r="G6" s="49">
        <v>10</v>
      </c>
      <c r="H6" s="69">
        <v>43784</v>
      </c>
      <c r="I6" s="37"/>
      <c r="J6" s="37"/>
      <c r="K6" s="37"/>
      <c r="L6" s="37"/>
      <c r="M6" s="1">
        <f>Table611[[#This Row],[Column1]]+Table611[[#This Row],[Column3]]+Table611[[#This Row],[Column5]]+Table611[[#This Row],[Column7]]+Table611[[#This Row],[Column9]]</f>
        <v>35</v>
      </c>
    </row>
    <row r="7" spans="1:14" x14ac:dyDescent="0.3">
      <c r="A7" s="1">
        <f>Registro!A7</f>
        <v>3</v>
      </c>
      <c r="B7" t="str">
        <f>Registro!B7</f>
        <v>Cortes Guerrero, Rey</v>
      </c>
      <c r="C7" s="49">
        <v>10</v>
      </c>
      <c r="D7" s="69">
        <v>43721</v>
      </c>
      <c r="E7" s="49">
        <v>15</v>
      </c>
      <c r="F7" s="69">
        <v>43752</v>
      </c>
      <c r="G7" s="49">
        <v>10</v>
      </c>
      <c r="H7" s="69">
        <v>43784</v>
      </c>
      <c r="I7" s="37"/>
      <c r="J7" s="37"/>
      <c r="K7" s="37"/>
      <c r="L7" s="37"/>
      <c r="M7" s="1">
        <f>Table611[[#This Row],[Column1]]+Table611[[#This Row],[Column3]]+Table611[[#This Row],[Column5]]+Table611[[#This Row],[Column7]]+Table611[[#This Row],[Column9]]</f>
        <v>35</v>
      </c>
    </row>
    <row r="8" spans="1:14" x14ac:dyDescent="0.3">
      <c r="A8" s="1">
        <f>Registro!A8</f>
        <v>4</v>
      </c>
      <c r="B8" t="str">
        <f>Registro!B8</f>
        <v>Cuadrado Blanco, Alba</v>
      </c>
      <c r="C8" s="49">
        <v>4</v>
      </c>
      <c r="D8" s="69">
        <v>43721</v>
      </c>
      <c r="E8" s="49">
        <v>0</v>
      </c>
      <c r="F8" s="69" t="s">
        <v>15</v>
      </c>
      <c r="G8" s="49">
        <v>10</v>
      </c>
      <c r="H8" s="69">
        <v>43784</v>
      </c>
      <c r="I8" s="37"/>
      <c r="J8" s="37"/>
      <c r="K8" s="37"/>
      <c r="L8" s="37"/>
      <c r="M8" s="1">
        <f>Table611[[#This Row],[Column1]]+Table611[[#This Row],[Column3]]+Table611[[#This Row],[Column5]]+Table611[[#This Row],[Column7]]+Table611[[#This Row],[Column9]]</f>
        <v>14</v>
      </c>
    </row>
    <row r="9" spans="1:14" x14ac:dyDescent="0.3">
      <c r="A9" s="1">
        <f>Registro!A9</f>
        <v>5</v>
      </c>
      <c r="B9" t="str">
        <f>Registro!B9</f>
        <v>Diaz Alvarez, Pedro</v>
      </c>
      <c r="C9" s="49">
        <v>10</v>
      </c>
      <c r="D9" s="69">
        <v>43721</v>
      </c>
      <c r="E9" s="49">
        <v>15</v>
      </c>
      <c r="F9" s="69">
        <v>43752</v>
      </c>
      <c r="G9" s="49">
        <v>6</v>
      </c>
      <c r="H9" s="69">
        <v>43784</v>
      </c>
      <c r="I9" s="37"/>
      <c r="J9" s="37"/>
      <c r="K9" s="37"/>
      <c r="L9" s="37"/>
      <c r="M9" s="1">
        <f>Table611[[#This Row],[Column1]]+Table611[[#This Row],[Column3]]+Table611[[#This Row],[Column5]]+Table611[[#This Row],[Column7]]+Table611[[#This Row],[Column9]]</f>
        <v>31</v>
      </c>
    </row>
    <row r="10" spans="1:14" x14ac:dyDescent="0.3">
      <c r="A10" s="1">
        <f>Registro!A10</f>
        <v>6</v>
      </c>
      <c r="B10" t="str">
        <f>Registro!B10</f>
        <v>Diaz Castro, Luis</v>
      </c>
      <c r="C10" s="49">
        <v>10</v>
      </c>
      <c r="D10" s="69">
        <v>43721</v>
      </c>
      <c r="E10" s="49">
        <v>15</v>
      </c>
      <c r="F10" s="69">
        <v>43752</v>
      </c>
      <c r="G10" s="49">
        <v>8</v>
      </c>
      <c r="H10" s="69">
        <v>43784</v>
      </c>
      <c r="I10" s="37"/>
      <c r="J10" s="37"/>
      <c r="K10" s="37"/>
      <c r="L10" s="37"/>
      <c r="M10" s="1">
        <f>Table611[[#This Row],[Column1]]+Table611[[#This Row],[Column3]]+Table611[[#This Row],[Column5]]+Table611[[#This Row],[Column7]]+Table611[[#This Row],[Column9]]</f>
        <v>33</v>
      </c>
    </row>
    <row r="11" spans="1:14" x14ac:dyDescent="0.3">
      <c r="A11" s="1">
        <f>Registro!A11</f>
        <v>7</v>
      </c>
      <c r="B11" t="str">
        <f>Registro!B11</f>
        <v>Dominguez Torres, Daniel</v>
      </c>
      <c r="C11" s="49">
        <v>10</v>
      </c>
      <c r="D11" s="69">
        <v>43721</v>
      </c>
      <c r="E11" s="49">
        <v>10</v>
      </c>
      <c r="F11" s="69">
        <v>43752</v>
      </c>
      <c r="G11" s="49">
        <v>8</v>
      </c>
      <c r="H11" s="69">
        <v>43784</v>
      </c>
      <c r="I11" s="37"/>
      <c r="J11" s="37"/>
      <c r="K11" s="37"/>
      <c r="L11" s="37"/>
      <c r="M11" s="1">
        <f>Table611[[#This Row],[Column1]]+Table611[[#This Row],[Column3]]+Table611[[#This Row],[Column5]]+Table611[[#This Row],[Column7]]+Table611[[#This Row],[Column9]]</f>
        <v>28</v>
      </c>
    </row>
    <row r="12" spans="1:14" x14ac:dyDescent="0.3">
      <c r="A12" s="1">
        <f>Registro!A12</f>
        <v>8</v>
      </c>
      <c r="B12" t="str">
        <f>Registro!B12</f>
        <v>Flores Redondo, Emma</v>
      </c>
      <c r="C12" s="49">
        <v>10</v>
      </c>
      <c r="D12" s="69">
        <v>43721</v>
      </c>
      <c r="E12" s="49">
        <v>15</v>
      </c>
      <c r="F12" s="69">
        <v>43752</v>
      </c>
      <c r="G12" s="49">
        <v>10</v>
      </c>
      <c r="H12" s="69">
        <v>43784</v>
      </c>
      <c r="I12" s="37"/>
      <c r="J12" s="37"/>
      <c r="K12" s="37"/>
      <c r="L12" s="37"/>
      <c r="M12" s="1">
        <f>Table611[[#This Row],[Column1]]+Table611[[#This Row],[Column3]]+Table611[[#This Row],[Column5]]+Table611[[#This Row],[Column7]]+Table611[[#This Row],[Column9]]</f>
        <v>35</v>
      </c>
    </row>
    <row r="13" spans="1:14" x14ac:dyDescent="0.3">
      <c r="A13" s="1">
        <f>Registro!A13</f>
        <v>9</v>
      </c>
      <c r="B13" t="str">
        <f>Registro!B13</f>
        <v>Fortis Jimenez, Evanet</v>
      </c>
      <c r="C13" s="49">
        <v>6</v>
      </c>
      <c r="D13" s="69">
        <v>43721</v>
      </c>
      <c r="E13" s="49">
        <v>15</v>
      </c>
      <c r="F13" s="69">
        <v>43752</v>
      </c>
      <c r="G13" s="49">
        <v>8</v>
      </c>
      <c r="H13" s="69">
        <v>43784</v>
      </c>
      <c r="I13" s="37"/>
      <c r="J13" s="37"/>
      <c r="K13" s="37"/>
      <c r="L13" s="37"/>
      <c r="M13" s="1">
        <f>Table611[[#This Row],[Column1]]+Table611[[#This Row],[Column3]]+Table611[[#This Row],[Column5]]+Table611[[#This Row],[Column7]]+Table611[[#This Row],[Column9]]</f>
        <v>29</v>
      </c>
    </row>
    <row r="14" spans="1:14" x14ac:dyDescent="0.3">
      <c r="A14" s="1">
        <f>Registro!A14</f>
        <v>10</v>
      </c>
      <c r="B14" t="str">
        <f>Registro!B14</f>
        <v>Fuente Bravo, Amalia</v>
      </c>
      <c r="C14" s="49">
        <v>8</v>
      </c>
      <c r="D14" s="69">
        <v>43721</v>
      </c>
      <c r="E14" s="49">
        <v>15</v>
      </c>
      <c r="F14" s="69">
        <v>43752</v>
      </c>
      <c r="G14" s="49">
        <v>10</v>
      </c>
      <c r="H14" s="69">
        <v>43784</v>
      </c>
      <c r="I14" s="37"/>
      <c r="J14" s="37"/>
      <c r="K14" s="37"/>
      <c r="L14" s="37"/>
      <c r="M14" s="1">
        <f>Table611[[#This Row],[Column1]]+Table611[[#This Row],[Column3]]+Table611[[#This Row],[Column5]]+Table611[[#This Row],[Column7]]+Table611[[#This Row],[Column9]]</f>
        <v>33</v>
      </c>
    </row>
    <row r="15" spans="1:14" x14ac:dyDescent="0.3">
      <c r="A15" s="1">
        <f>Registro!A15</f>
        <v>11</v>
      </c>
      <c r="B15" t="str">
        <f>Registro!B15</f>
        <v>Gomez Sanz, Fabián</v>
      </c>
      <c r="C15" s="49">
        <v>8</v>
      </c>
      <c r="D15" s="69">
        <v>43721</v>
      </c>
      <c r="E15" s="49">
        <v>12</v>
      </c>
      <c r="F15" s="69">
        <v>43752</v>
      </c>
      <c r="G15" s="49">
        <v>8</v>
      </c>
      <c r="H15" s="69">
        <v>43784</v>
      </c>
      <c r="I15" s="37"/>
      <c r="J15" s="37"/>
      <c r="K15" s="37"/>
      <c r="L15" s="37"/>
      <c r="M15" s="1">
        <f>Table611[[#This Row],[Column1]]+Table611[[#This Row],[Column3]]+Table611[[#This Row],[Column5]]+Table611[[#This Row],[Column7]]+Table611[[#This Row],[Column9]]</f>
        <v>28</v>
      </c>
    </row>
    <row r="16" spans="1:14" x14ac:dyDescent="0.3">
      <c r="A16" s="1">
        <f>Registro!A16</f>
        <v>12</v>
      </c>
      <c r="B16" t="str">
        <f>Registro!B16</f>
        <v>González Blanco, Fabiola</v>
      </c>
      <c r="C16" s="49">
        <v>10</v>
      </c>
      <c r="D16" s="69">
        <v>43721</v>
      </c>
      <c r="E16" s="49">
        <v>15</v>
      </c>
      <c r="F16" s="69">
        <v>43752</v>
      </c>
      <c r="G16" s="49">
        <v>10</v>
      </c>
      <c r="H16" s="69">
        <v>43784</v>
      </c>
      <c r="I16" s="37"/>
      <c r="J16" s="37"/>
      <c r="K16" s="37"/>
      <c r="L16" s="37"/>
      <c r="M16" s="1">
        <f>Table611[[#This Row],[Column1]]+Table611[[#This Row],[Column3]]+Table611[[#This Row],[Column5]]+Table611[[#This Row],[Column7]]+Table611[[#This Row],[Column9]]</f>
        <v>35</v>
      </c>
    </row>
    <row r="17" spans="1:13" x14ac:dyDescent="0.3">
      <c r="A17" s="1">
        <f>Registro!A17</f>
        <v>13</v>
      </c>
      <c r="B17" t="str">
        <f>Registro!B17</f>
        <v>León Furioso, David</v>
      </c>
      <c r="C17" s="49">
        <v>10</v>
      </c>
      <c r="D17" s="69">
        <v>43721</v>
      </c>
      <c r="E17" s="49">
        <v>8</v>
      </c>
      <c r="F17" s="69">
        <v>43752</v>
      </c>
      <c r="G17" s="49">
        <v>10</v>
      </c>
      <c r="H17" s="69">
        <v>43784</v>
      </c>
      <c r="I17" s="37"/>
      <c r="J17" s="37"/>
      <c r="K17" s="37"/>
      <c r="L17" s="37"/>
      <c r="M17" s="1">
        <f>Table611[[#This Row],[Column1]]+Table611[[#This Row],[Column3]]+Table611[[#This Row],[Column5]]+Table611[[#This Row],[Column7]]+Table611[[#This Row],[Column9]]</f>
        <v>28</v>
      </c>
    </row>
    <row r="18" spans="1:13" x14ac:dyDescent="0.3">
      <c r="A18" s="1">
        <f>Registro!A18</f>
        <v>14</v>
      </c>
      <c r="B18" t="str">
        <f>Registro!B18</f>
        <v>Lizardi Diaz, Alma Rosa</v>
      </c>
      <c r="C18" s="49">
        <v>10</v>
      </c>
      <c r="D18" s="69">
        <v>43721</v>
      </c>
      <c r="E18" s="49">
        <v>9</v>
      </c>
      <c r="F18" s="69">
        <v>43752</v>
      </c>
      <c r="G18" s="49">
        <v>6</v>
      </c>
      <c r="H18" s="69">
        <v>43784</v>
      </c>
      <c r="I18" s="37"/>
      <c r="J18" s="37"/>
      <c r="K18" s="37"/>
      <c r="L18" s="37"/>
      <c r="M18" s="1">
        <f>Table611[[#This Row],[Column1]]+Table611[[#This Row],[Column3]]+Table611[[#This Row],[Column5]]+Table611[[#This Row],[Column7]]+Table611[[#This Row],[Column9]]</f>
        <v>25</v>
      </c>
    </row>
    <row r="19" spans="1:13" x14ac:dyDescent="0.3">
      <c r="A19" s="1">
        <f>Registro!A19</f>
        <v>15</v>
      </c>
      <c r="B19" t="str">
        <f>Registro!B19</f>
        <v>Mendez Peña, Francisco</v>
      </c>
      <c r="C19" s="49">
        <v>10</v>
      </c>
      <c r="D19" s="69">
        <v>43721</v>
      </c>
      <c r="E19" s="49">
        <v>15</v>
      </c>
      <c r="F19" s="69">
        <v>43752</v>
      </c>
      <c r="G19" s="49">
        <v>0</v>
      </c>
      <c r="H19" s="69" t="s">
        <v>15</v>
      </c>
      <c r="I19" s="37"/>
      <c r="J19" s="37"/>
      <c r="K19" s="37"/>
      <c r="L19" s="37"/>
      <c r="M19" s="1">
        <f>Table611[[#This Row],[Column1]]+Table611[[#This Row],[Column3]]+Table611[[#This Row],[Column5]]+Table611[[#This Row],[Column7]]+Table611[[#This Row],[Column9]]</f>
        <v>25</v>
      </c>
    </row>
    <row r="20" spans="1:13" x14ac:dyDescent="0.3">
      <c r="A20" s="1">
        <f>Registro!A20</f>
        <v>16</v>
      </c>
      <c r="B20" t="str">
        <f>Registro!B20</f>
        <v>Morales Crespo, Pablo</v>
      </c>
      <c r="C20" s="49">
        <v>10</v>
      </c>
      <c r="D20" s="69">
        <v>43721</v>
      </c>
      <c r="E20" s="49">
        <v>15</v>
      </c>
      <c r="F20" s="69">
        <v>43752</v>
      </c>
      <c r="G20" s="49">
        <v>8</v>
      </c>
      <c r="H20" s="69">
        <v>43784</v>
      </c>
      <c r="I20" s="37"/>
      <c r="J20" s="37"/>
      <c r="K20" s="37"/>
      <c r="L20" s="37"/>
      <c r="M20" s="1">
        <f>Table611[[#This Row],[Column1]]+Table611[[#This Row],[Column3]]+Table611[[#This Row],[Column5]]+Table611[[#This Row],[Column7]]+Table611[[#This Row],[Column9]]</f>
        <v>33</v>
      </c>
    </row>
    <row r="21" spans="1:13" x14ac:dyDescent="0.3">
      <c r="A21" s="1">
        <f>Registro!A21</f>
        <v>17</v>
      </c>
      <c r="B21" t="str">
        <f>Registro!B21</f>
        <v>Peña Vidal, Brenda</v>
      </c>
      <c r="C21" s="49">
        <v>10</v>
      </c>
      <c r="D21" s="69">
        <v>43721</v>
      </c>
      <c r="E21" s="49">
        <v>15</v>
      </c>
      <c r="F21" s="69">
        <v>43752</v>
      </c>
      <c r="G21" s="49">
        <v>10</v>
      </c>
      <c r="H21" s="69">
        <v>43784</v>
      </c>
      <c r="I21" s="37"/>
      <c r="J21" s="37"/>
      <c r="K21" s="37"/>
      <c r="L21" s="37"/>
      <c r="M21" s="1">
        <f>Table611[[#This Row],[Column1]]+Table611[[#This Row],[Column3]]+Table611[[#This Row],[Column5]]+Table611[[#This Row],[Column7]]+Table611[[#This Row],[Column9]]</f>
        <v>35</v>
      </c>
    </row>
    <row r="22" spans="1:13" x14ac:dyDescent="0.3">
      <c r="A22" s="1">
        <f>Registro!A22</f>
        <v>18</v>
      </c>
      <c r="B22" t="str">
        <f>Registro!B22</f>
        <v>Solis Ortiz, Francheska</v>
      </c>
      <c r="C22" s="49">
        <v>9</v>
      </c>
      <c r="D22" s="69">
        <v>43721</v>
      </c>
      <c r="E22" s="49">
        <v>15</v>
      </c>
      <c r="F22" s="69">
        <v>43752</v>
      </c>
      <c r="G22" s="49">
        <v>10</v>
      </c>
      <c r="H22" s="69">
        <v>43784</v>
      </c>
      <c r="I22" s="37"/>
      <c r="J22" s="37"/>
      <c r="K22" s="37"/>
      <c r="L22" s="37"/>
      <c r="M22" s="1">
        <f>Table611[[#This Row],[Column1]]+Table611[[#This Row],[Column3]]+Table611[[#This Row],[Column5]]+Table611[[#This Row],[Column7]]+Table611[[#This Row],[Column9]]</f>
        <v>34</v>
      </c>
    </row>
    <row r="23" spans="1:13" x14ac:dyDescent="0.3">
      <c r="A23" s="1">
        <f>Registro!A23</f>
        <v>19</v>
      </c>
      <c r="B23" t="str">
        <f>Registro!B23</f>
        <v>Suarez Vazquez, Luis</v>
      </c>
      <c r="C23" s="49">
        <v>9</v>
      </c>
      <c r="D23" s="69">
        <v>43721</v>
      </c>
      <c r="E23" s="49">
        <v>15</v>
      </c>
      <c r="F23" s="69">
        <v>43752</v>
      </c>
      <c r="G23" s="49">
        <v>10</v>
      </c>
      <c r="H23" s="69">
        <v>43784</v>
      </c>
      <c r="I23" s="37"/>
      <c r="J23" s="37"/>
      <c r="K23" s="37"/>
      <c r="L23" s="37"/>
      <c r="M23" s="1">
        <f>Table611[[#This Row],[Column1]]+Table611[[#This Row],[Column3]]+Table611[[#This Row],[Column5]]+Table611[[#This Row],[Column7]]+Table611[[#This Row],[Column9]]</f>
        <v>34</v>
      </c>
    </row>
    <row r="24" spans="1:13" x14ac:dyDescent="0.3">
      <c r="A24" s="1">
        <f>Registro!A24</f>
        <v>20</v>
      </c>
      <c r="B24" t="str">
        <f>Registro!B24</f>
        <v xml:space="preserve">Vega Navarro, Michael </v>
      </c>
      <c r="C24" s="49">
        <v>9</v>
      </c>
      <c r="D24" s="69">
        <v>43721</v>
      </c>
      <c r="E24" s="49">
        <v>15</v>
      </c>
      <c r="F24" s="69">
        <v>43752</v>
      </c>
      <c r="G24" s="49">
        <v>10</v>
      </c>
      <c r="H24" s="69">
        <v>43784</v>
      </c>
      <c r="I24" s="37"/>
      <c r="J24" s="37"/>
      <c r="K24" s="37"/>
      <c r="L24" s="37"/>
      <c r="M24" s="1">
        <f>Table611[[#This Row],[Column1]]+Table611[[#This Row],[Column3]]+Table611[[#This Row],[Column5]]+Table611[[#This Row],[Column7]]+Table611[[#This Row],[Column9]]</f>
        <v>34</v>
      </c>
    </row>
  </sheetData>
  <mergeCells count="1">
    <mergeCell ref="B2:E2"/>
  </mergeCells>
  <conditionalFormatting sqref="C4">
    <cfRule type="colorScale" priority="9">
      <colorScale>
        <cfvo type="min"/>
        <cfvo type="max"/>
        <color rgb="FFFF7128"/>
        <color rgb="FFFFEF9C"/>
      </colorScale>
    </cfRule>
    <cfRule type="cellIs" dxfId="7" priority="10" operator="lessThan">
      <formula>0.7</formula>
    </cfRule>
  </conditionalFormatting>
  <conditionalFormatting sqref="C5:C24">
    <cfRule type="cellIs" dxfId="6" priority="3" operator="lessThan">
      <formula>7</formula>
    </cfRule>
  </conditionalFormatting>
  <conditionalFormatting sqref="E5:E24">
    <cfRule type="cellIs" dxfId="5" priority="2" operator="lessThan">
      <formula>10</formula>
    </cfRule>
  </conditionalFormatting>
  <conditionalFormatting sqref="G5:G24">
    <cfRule type="cellIs" dxfId="4" priority="1" operator="lessThan">
      <formula>7</formula>
    </cfRule>
  </conditionalFormatting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0.xml>��< ? x m l   v e r s i o n = " 1 . 0 "   e n c o d i n g = " u t f - 1 6 " ? > < T o u r   x m l n s : x s i = " h t t p : / / w w w . w 3 . o r g / 2 0 0 1 / X M L S c h e m a - i n s t a n c e "   x m l n s : x s d = " h t t p : / / w w w . w 3 . o r g / 2 0 0 1 / X M L S c h e m a "   N a m e = " T o u r   1 "   D e s c r i p t i o n = " S o m e   d e s c r i p t i o n   f o r   t h e   t o u r   g o e s   h e r e "   x m l n s = " h t t p : / / m i c r o s o f t . d a t a . v i s u a l i z a t i o n . e n g i n e . t o u r s / 1 . 0 " > < S c e n e s > < S c e n e   C u s t o m M a p G u i d = " 0 0 0 0 0 0 0 0 - 0 0 0 0 - 0 0 0 0 - 0 0 0 0 - 0 0 0 0 0 0 0 0 0 0 0 0 "   C u s t o m M a p I d = " 0 0 0 0 0 0 0 0 - 0 0 0 0 - 0 0 0 0 - 0 0 0 0 - 0 0 0 0 0 0 0 0 0 0 0 0 "   S c e n e I d = " 3 d f 5 d b 7 9 - 2 e 0 b - 4 5 3 6 - 9 9 1 d - 5 f 9 a 6 e 3 b 9 0 3 8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 1 8 . 2 9 7 6 4 0 8 2 4 1 1 9 3 9 8 < / L a t i t u d e > < L o n g i t u d e > - 6 6 . 3 7 9 3 9 2 8 3 3 8 6 4 4 2 9 < / L o n g i t u d e > < R o t a t i o n > 0 < / R o t a t i o n > < P i v o t A n g l e > - 0 . 1 1 3 6 5 8 5 1 7 3 0 4 0 6 2 1 < / P i v o t A n g l e > < D i s t a n c e > 0 . 0 4 6 0 7 9 9 9 9 9 9 9 9 9 9 9 9 6 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C V g S U R B V H h e 7 Z 3 Z k x z X l d 6 / 2 v e t u 6 p X d K O x d A N o g B u 4 D i m M J F C m R E / M E j M a P c w 4 / G S / + A 9 w h F 8 c f v W 7 Z c f Y 4 y U c E x o N T W l G G g 1 F U t w B E u A G Y t 9 6 3 7 f a q 2 v f f L 6 b l Y 1 C o 1 s k w d I I b N 0 f W e i q z J s 3 b 2 a d 7 5 5 z T 9 7 M s r x 8 P t u E R q P p C N b W X 4 1 G 0 w G 0 o D S a D q I F p d F 0 E C 0 o j a a D a E F p N B 1 E C 0 q j 6 S B a U B p N B 9 G C 0 m g 6 i B a U R t N B t K A 0 m g 6 i B a X R d B A t K I 2 m g 2 h B a T Q d R A t K o + k g W l A a T Q f R g t J o O o g W l E b T Q b S g N J o O o g W l 0 X Q Q L S i N p o N o Q W k 0 H U Q L S q P p I F p Q G k 0 H 0 Y L S a D q I F p R G 0 0 G 0 o D S a D q I F p d F 0 E C 0 o j a a D a E F p N B 1 E C 0 q j 6 S B a U B p N B 9 G C 0 m g 6 i B a U R t N B t K A 0 m g 6 i B a X R d B A t K I 2 m g 2 h B a T Q d R A t K o + k g W l A a T Q f R g t J o O o g W l E b T Q b S g N J o O 8 j s l q G a z g V q 1 0 v q k 0 X Q e y 8 v n s 8 3 W + z 1 N t 6 + O 4 U A R 6 c Q 6 f J F e x I I 2 5 C s W Z E s W J P I 2 b M h L o / m q / E 4 I 6 r m R A j I r 8 4 g N 7 k O 9 0 U A u m 0 U g G I T F Y o H D 4 W i V A j Z y F l x Y s I o n M 0 6 J 3 e H c 8 m h 8 T 7 Z / J l x m t 9 v l b O 7 s 8 F 3 2 J u y i 1 3 z Z g n q N 2 1 t g s z v U f h r 1 m n r f D s u w C W x b U 8 q a c D 9 s 8 / b y m g e H P S + o 5 8 d K b S Y p R l m r o 9 H g q w G r 1 Q q n 0 x B G s 9 5 E O V t H J e t A K r u C g D u C r l E X y u W y M m K W a 8 p 2 i e k 8 X M 4 A 6 p Y C w k M + v L s 8 i 5 G k G / P 1 L l T c A T S l L D k c r W K k q 6 7 e 5 0 R I b l s D j a Y F + U I B T h G K 3 + t A p V J B N l / G 5 Y 0 I G h B B t q B w v n l Q 9 u N y q T a a q P I l K 6 6 s O F G V q m 0 i a o t I z u N o i r c 1 y p m C d 8 g 6 8 4 u l c H k M m t 8 8 e 1 5 Q 3 x F B b Y e G W S v V U U 0 5 4 P B Y Y f f W 4 f D R o C 2 o i k H S A J 1 i k I U V 8 Q b d J Z R X r X C 4 b f D 0 W F G t V Z H L Z R E O R 2 C z 2 V A U w S 2 k k x i J R E V 0 I s Z b m 1 L L O u q D h 8 R r A X 5 n E 6 m C B S F P E w 7 x U k o U u Q J C Q Z / a T 1 K t s 8 D j M g Q 1 F b f B 0 q h I n Q 6 c G q 3 B 2 v J 6 L M t t 2 4 V h d g b J b A 0 + V w P r O S v S 4 n 1 d L g 9 m M n 5 x m B b x g A 1 V 5 m C s i a A b W F 0 u I W 4 N S b 3 i C T c u w B I 9 q d Y T V 2 U F Z W d / 6 5 P m i 8 B v o 1 1 A t h / 8 m / / w n 1 r v 9 y Q 9 / h p q 2 a I I x 4 F C s o j N R T E w h w j I a 0 f D W Y I r Y I N T 1 h m G K i G Y e C 6 + t 4 g h u 0 K G Q T q C g D t k l O H 6 u i y z 2 e x K U E 3 5 X E h n c b W c w 8 a F e a n D A 3 v U B U u 8 C p c I x S Z 6 8 I q o q q j B Y b X J t n U R g l 2 J o V g s 4 e K F G 7 B U S + i O d a n 2 h j 0 N z O Z X 8 H i / S 9 V v C q j J / x p 3 9 3 3 0 X l y f L 1 Z E r A 2 U 8 0 k M 9 4 U R D b l w u E e O Q 8 Q / 1 p 1 F v u r C a p a h r L w y i y h P X E G w n s D E 5 E V U E j f R 3 w 0 c i l p x + Z M z s l 0 d 6 Y V r c D W W k U / M Y P / g I H I V P b 7 c j t 3 a x L c O l z E U q W M 0 V s N 0 w u g Q 9 7 y H 8 t j r O B k o w e o W A 3 O J t 0 g l E Y l 0 K c H U Z f z S H v a R a r W q v A H h G I a f i V m G g q r V a u o 9 l 9 F r M C z 0 u L 2 o i V g s V f F P i T V k g 0 6 U C i U 4 3 Q w b K z g a 6 8 H N Z A o L z S K k G X g y H I P f Y h O v U k W f C G D q 0 g r c B / w Y 7 u 5 C Q + q / k t q A r S x e 9 G Y R d q c F Q + P d s t 8 q 5 u R 4 H p F t 8 7 k c / A G / 8 m D Z z Q I C P o 8 6 J o d D O o p W G 5 e X l z E w M K D a W p Z 2 n l 8 I I j g r A h a N e q L A 2 E M j u H R h C Q 5 s I t j t R f / + A 2 j W S s j n 8 + j q M g R O Z p J O u C W s p N f M F I z z 4 X C 4 1 F / N 3 e x p Q d E A + 3 1 F H A r W 4 J S Q r i D j F 6 / X J 0 I w B v U q 9 B P D c 7 v d 9 4 x V i l L W 4 / U q c d E L t I u O 6 4 k p q G Q i i X N v v i 6 h l h v + U A T V U l G W V / H i 9 / 9 M z r A N v 3 j p b 1 E V 0 f 3 x X / 4 r l M Q r 2 Z m h E E q l k t p 3 u m R H T b z H Q E g t 3 h J 1 + z 4 p 2 k w m I 6 F m G M l 6 F a m i H M t m F Z n F A s o N N 7 J H r d g n + 7 f J 2 G p O R N F 9 W c a E t Q y s 4 T q K Y S d y 4 u 1 c 8 S w i 6 Q j s 0 r m c e P g x N A N J v H n D g v F B K 8 r r s x g a G Y C t 1 T b u n 8 J c 2 3 S i T 8 6 f t e U p 2 Y 7 3 5 0 X I N i 2 o n b h j R X u Q 8 d 4 a R k J F O C W 8 o 3 C 8 I h B T T I R C o c i 4 j s I w v R F x e z z q r x l y 7 Y T p y T K J O P 7 k L / 8 1 h g 8 e R X d P D K G u b p z + w z / G x 2 f P q u 1 9 g S C + 9 2 c / w L m 3 3 k I 6 n V L b k E t X r i G X L y G X W M T E t U 9 U o u H v X v o J P v 3 0 Y q v E H V h P K B S C X b x m n 8 e H j e s T m J m Z x X J u D n 0 j D o x k K z j 7 k 1 f g y F e w + c F n y D j m 8 N S / O A Z P q Q v P j B z A S W 8 A t k Q F j z w / B I e E n P T O 5 P l j T f Q H 6 4 j 2 d m F x d l U t I 9 z f x N Q s z r / z M 0 x N z e C V V 1 7 D P / z s n 1 S i 5 P R o F d 8 6 u I l D 3 R W M R c s q 7 D X P x V 7 B b b + / 4 3 m g P J T T 1 k T M X 8 d S 5 k 7 G 6 4 v C L 7 Q u H o l j m 4 g P e G L I 8 C L Z l S I a H g n J R C B M b X N c Y s K x U K V S V t 6 J B p a U k C w W i y l j Y n 0 f X F 7 C s w 8 P q s / b P V S x W F R 1 E n q a Q C C g y p n k l v M I D E h D 2 u D 4 K Z v N w u f z q X Y y 4 8 d x U V 1 e y c w m w k G v h I 5 u 5 M Q T d X V H 1 D Z m W r 8 9 9 O T + 3 z t 7 T n m L 5 5 8 / j U w 6 g 5 W N F K T b E M 9 h x d z M H F 7 4 3 g s S 5 1 u l s 6 i o / X K b W + f X 8 M i 3 9 u P q m X k M D / f A 2 2 O c Z 7 v H r t p x T s T + l C 8 M m 1 P G W r K 8 I O G r D Q 1 4 J O R k H a T 9 / J k U p d z Z a T t C b o k C 6 v e u / z r A r + 5 + + w S H r S C d o V f V 8 U A l J e p N C 3 L l + 3 O a F N O R U B w P 7 Q O G 7 o T / K K 3 b 4 I 3 a l P H R G N t D O 4 a E F A G N 2 2 5 3 K A / G k 0 L j Y b n V c k x i n D S C f l d b s s I w r p y M Y V i e U H w 0 / H Z B M X t o a d s X Y Z 2 m Q X K s w + I M / 9 z S 6 4 c C H r j E e / I 4 m I B w y r K 0 C N z p c q p 9 c 1 z D 9 p u G 3 d c b w 9 j o Y S N t L u M 0 q w y K D g 7 H E A k F Z Y w Y U n X Z R F z 0 v v n 8 p h L / w u w S u v o C y G e K G D j W D a t D 1 j d r q t 3 s I L L l T a w U H P A l 6 m i U m i i U y n D l F / D R U g a J e B p z V g t W J Z Q N r r p Q L 0 q 4 X J T z m 6 y j m s z j Q E D O u 0 Q E p W Q F e a u c L + m g 2 E m N y T K P 9 P b 5 i k 2 J 9 L d J u D y J k C W F u Q 9 e h n f 4 c e Q + / J / o c k n H 6 P U j W F 1 E Z e E j 1 N a v w 9 l z B L H a J K b O / B 0 G u l 3 w W I s o 2 c K t W u 6 l y z + H a i 0 i x 2 f Z G y H f U K i K 7 x 1 v Y L D H r 3 r i R l s 2 z G o z j J w G 3 A 4 N j U K g M d G o a X w M B 2 m 0 H N d Q I M 8 e q q M v F l T l 6 F n M 0 J B E I j I W Y V 5 c o E j o Q Y x 9 G 2 n q Y t o I q T 4 P o + 6 M S s X f 2 n C o / S p v J + s i X Y a X S i Y S q v d c X 1 3 D + v q 6 W s b x G r F a b a r N p b o I V D 6 z P r Z f + l y 1 n n g 8 X t X W R t i N U r m I 9 d 4 7 5 8 L s Z K a z I f Q 5 B 3 A 0 6 s K N Q A 6 / q s / h e m o S H 4 T C 8 E T d O D l + E M / G u v B k J I j A A c A 7 4 I S n x 4 b A k A P h Q w F 4 + 8 T 7 i 0 D H x y x 4 L t C U s L C E 0 2 M V 7 A t W M S p h 4 b Y E 5 W + F g m 8 U m f i q f F d G p 1 R t W D E 0 0 I 1 A a R L l x C y e e u 5 p R M I B 1 K 6 9 D J e M P 9 O r C z h w 5 B h S s 1 f Q M q N 7 6 P W n E P I s Y T j 6 H g 7 E 3 t 0 7 S Q l e b 6 J B b 2 5 u w u / 3 y x K G a Q 4 U V 5 y w d W + q M u 1 e x B Q G o V H t h l m O 2 9 F Y + T K T A 6 y P Q q K I 6 D n M N D c v q h Y 2 q v D 3 0 r t w c G 9 c S C b 0 B I b B y 9 i r V Q + h U d P o V z M N d H l q W 2 1 i / Q w p 2 8 N V r q O 4 e a z 0 k t w 2 K x 4 F D R m v u R o y L p R w U 8 Z t 7 C i 4 f Y H h q e z z 6 r k V P P z c I K b z G Y z I m M q 8 x k X q s q 3 N a h y f e Y 7 o F R m e E t b D 4 2 0 n W Z i V s U Y I l Y J V j q O V U W l R L p S k 1 7 L C F X T i 6 p o b 8 f y X D + N 3 Y i B U w / J 9 D A k I L 2 E M h u p Y T E s g K 6 f L 5 2 y q K W m r O b t 4 0 Q a e G j a i A + q N 1 w z b u b X u w I J s Z z L a c 1 H O U 0 G i K i M U 5 7 l c z z 6 7 d 6 5 D r W 9 K b x N p b n m N u h i c x c J Q L 6 t 6 T n W R s 2 X 4 / M s Q z z R y G p B p R O 1 Q D D R c r q M R m w Z t b M 9 E R 1 0 Z o J m t Y 7 l k M i n v J e S R U G o q J e E c N t U + s 9 m c C C i t P J u 5 P 2 5 j 1 k t R k O V M U 8 Y i 9 a 3 j M N Y Z Q u V + + Z 7 e l O X 5 m p + f V 6 K v y D g m X 6 5 h T b a P B m 3 i w Z x q G + 6 b G U s m E y r 1 L N w e N 2 J e H 1 6 N L 4 r B N 9 D t 9 s g f 8 d I i J s J j M Y X T 3 t F U J d S z i 5 d P l 5 a w u n l L / i 6 j X C 9 I a G f F 9 W s z m J q a Q y K R x K / e f A s + f w C L K 8 v o j w 1 K W G l c C 5 x N 7 d 5 p f R 7 V G 3 + P 4 X 0 x 2 M R 4 e x 1 J H B v y Y O b s y 4 j J + 6 n 3 / x 7 2 z X k M j B z C w j t / L a H c E 6 2 t 7 k W + K j X e 4 / G S a t 2 C T E k 6 M n E / h f V b 2 K j 3 Y C p u R 7 b i U B f j e 0 P G d T 5 + x 1 F f A 8 M R O Y 6 k 8 b 2 E 3 F E c i P S q 8 2 E V O 2 s 0 G / C 6 F v a O o C p y c o Z D J X X w 7 / 7 y l 5 i 5 f R t D I / t h d 9 m x v D i P 9 1 5 9 F Y e O j e M f f / Q 3 m L h + D T M T E + g f H l b G Y x r v d i g Y h m I M r 0 w x c R l D N G O 8 Z Q i D d d D 4 a P D F Q h G V l I h 2 U 8 L G o B V B r z F u 8 o g h G 5 4 T S K V S r Y z j v U b m d x o e z x Q M 4 S x 5 c w z V n q W k W C j K Y D A I n 8 d o A 4 2 A m K J g G X O 8 F + 2 J o r h g g z 3 Q w J g / j L o I r W 6 X 0 M 1 u z F 8 0 j 4 W X A T x e I + F C j 8 p l 7 L l 5 H C 6 b H 5 n y i l p H a k 0 R q x h b S O o L D l Z x Y K w X B / q P Y K C / T 4 k p d b M i I a P t K w k q f u 1 t B A 8 / B 2 t + B T 6 3 d F r 1 M B r 5 D R w c G 1 P n J h w K w C U d Q z 6 X g b v 3 2 K 8 N L z l O 3 8 7 8 5 V + h a + R p 5 B f O 4 7 W X / y u O j R 7 C 1 I 1 P c f b s W T Q d A b z 1 z v t Y d z w E n x x P U R w S b S 1 d l D A 5 Y U c q P 4 J k f l j 9 D X r W 9 t Z 1 K F u z g m H b L K 5 8 e E Z d N 6 l V a 4 j 2 9 m F x d h o v f v / P M X P r F h 5 + + m m 8 + f O f w S f j l C d O n V J G a x g f x W H U Y 8 K e P y 3 G 3 x 2 N b g m K 1 5 e S i b g s i 8 l 2 9 w o x t 1 a A R w a y 9 C I 0 0 O 1 U p U 2 b m z k V S n G / 2 8 v Q Q y j D F u G Y I R n b Q W H s N L e P Q u B y w q x l X g T t d h n i 4 j o z J D X r Y z 3 5 z T y y a z V c c q c w 2 v D i 0 F C P 2 p 4 w 6 y k 2 K g Y q H o 3 1 y 7 a 8 h H B 9 d g L j I 6 O Y W L k N l 4 e X G B g N 8 K z Z k M u W p a N p I t h V w 0 j 4 y V Z N B m 8 s L u A 7 + 4 b w z r T R m d w v n C r F Y a E 0 R 8 G P L k d T w m M 5 N v l q 5 i Q a + C r Q S 3 E f t b q E 6 K I I 6 W P g k j C w V D O S K e a 4 3 G o x p p C V a 3 d / b y Z 7 S l D M k D H r Z Z V e 9 / c P 5 F D l l B w 3 Q x 8 z d L J u 9 f 4 0 F s J M H 8 O / 7 d C o a Z C k 3 f C 5 H Y 2 e P f 5 O n q 0 i X R i n M u 0 E t + W 4 i U m H o t T h 2 8 F L c V Y F d 2 U u 5 z Y M O 7 m v 7 W X N Y 9 g q q 8 Q j x 9 / 2 X T f k G D h 9 y i o L m Y U q l 4 v w + w z j v r 1 S R L b h x h O D 9 x p H t V a R M Y d 9 S 8 C f T F x E T 9 S O i z e m s V k s 4 G D f A Q z E + n F l + h o K 5 Y I Y p A O P j v f j Q N e T W + e Y 3 u 3 1 + B I G k + K p 3 M f k P H 6 1 i 8 E b V 3 + O S M 8 + d A c c m J y a R j 4 T h 9 M b x m Y 2 i b F v / t t W q f u D 4 6 v r b / 4 V o r E Y 0 q 3 v y C / j U I f N D s f w 6 V a p z 2 d P z p T g j O u H + 5 j T j a v Y N h Q K q 1 6 c R k m N M J 3 L s I 2 h n N m 7 m / B C L 3 t 1 X k Q 1 2 S 4 o h l B c b 3 q t d i + T m K i g e / S O 4 b 9 5 2 6 1 m v B N T A M Q c 8 F M M 5 g x 4 t o / i a c c 0 T i 5 n O w x v y o 6 g p o T N 7 f k y v R H / M l n B a U h + / 9 3 X w Y h p 6 E y j r 2 W r 6 P Z L R 9 N a v h 1 z 6 l K p m p O e 2 o K J + V s S 8 t k Q 5 J Q n d 1 6 M U N o l 7 R b f j n r F g o H Q E X V + X d I e 8 5 y 8 t j y P F / q H 8 P G s j P 1 E 1 D U J u e y y q l C X U N N S x m b T C C 2 / C I 7 y k v h D n g c X V p b m 4 Z e w 1 B W I o r C Z h q 3 r W K v U / e F k o + R / a 6 2 I U M C L R i U n C w N o l n O I l + 8 9 j 7 t x 7 1 n c A / B + o c u r H s R 6 e h C N x K R X N g y a Q i i V i l h b W Z F x R 0 i J i Q Z q G i W N i p 6 H Y m F Y R H H t B M N J G j o N m i + G c a Q h 4 U L X 4 W 3 e S b 4 k G n q 7 m I h Z t / I g Y p R r a 2 t b Z S g I E 7 b J S E R I 6 C F l W Y Y v 7 p d t e O X V 1 9 X + G Y r m 8 w U l J L s n L O f A D k s r p d 7 + I k z Q k M T N Z U y c X 8 b C z C J y m b y E b p t I J d K q X l 6 7 2 p o H W K q i V C n h 9 s I k p l f n s R j f Q D J p k 5 e M T 5 f L + P T q H I a j x 6 X d W V i k j Z l 0 S h 0 z 6 b s J / P h / / H e c 2 C d j l X M v I f X J j 3 H 7 t f + G H n s S z v Q V a a 8 q t i u 2 + C e I + S 0 I O 8 W j + w I Y G h q G 1 e l F 1 / B j C M T 2 w e 6 N q n v T + q x z q C 6 d R S 1 + o 7 X l l 6 M i I W t F w t h S 0 y 0 d T Q M b J R 8 2 5 O + X E R P Z k x 7 K h N d C m j J m q I v B 0 h j b P Q n H E j R S 0 8 i 2 Y / b 2 p L 0 M j X m F G a z + A W V 4 t y a m c e P G T b U 8 K 6 F C R L x h J N q F q a k p D A 7 u w 1 t v v Y l / / x / / M 3 7 + 0 v / G g Z E D G D 8 + j v f f P 4 s j Y 0 f w 6 C M n 1 D 6 4 L 9 P z m G x v F 8 t w f 2 b a n e M l d h S J Z A a v v v Y 6 H n / 8 p B I T B 9 I D A / 0 Y H R 3 F / N w c / u g P / 6 X a n v V x X z x u k 7 O / v I B v v H h S H U 8 s 2 g O r n A + e o e m J G e S X n R g / 1 S 9 e 8 8 7 Y J F 8 q Y G Z 5 G u P 7 x 9 W M j F 8 H o 4 D 4 e h K 5 d B r 7 D u z H 6 z / 9 q U o a d O 8 b F x H O 4 h u n / w D L l i H U E j d h 7 R 5 v b X U v 4 d o U k u u L u H 3 z O p 7 + / R c l z N v A x t o K x p 7 4 L j 5 5 6 2 V p b 0 M l T A r S A Y w c P i 5 t v 4 b j 3 / l 3 r a 3 / + d n T g h r p q q C v U o B / w L j u 0 w 4 F w G w b 0 9 h m S K f G H 6 3 e m 1 r i v V G k 3 b g 5 4 4 J s h Y D i H a 7 f u I H J i U k s L C z h 4 M F D G B 8 / g l u 3 b i M l x k Q v + I P v / y l + 9 v N / R C z W I 7 1 4 X j x n D H N i 7 H / y R 3 + g 6 v g 8 c R O G r k y y E I a G b C u b Y A r E 3 H Y l Y 0 F / y P B k G + v r y l N x 5 j j b S 0 E x y d L V 3 a 3 K T n y U w O h T 3 c o j M g O 5 O L + A n r 4 e 5 V W d E l Z d / X A K J 5 4 + p M q y P p 6 n S r O O D 6 9 + h M f H H s W E i I t t O T p w W I m 9 V p W O S / 5 m U l m s z 2 c x c r w X 4 U g Y 0 y k n 5 u X F + X / v T v v V I L 8 d X v / i d b A v A 4 + 9 1 d 8 9 U O w o K G Y 4 a q 1 s y t e N g F v C t s Y q l m S w 3 N W z H 4 1 8 C v u H Y 5 h f X M D D J 4 7 j 4 q U r y m C e e e p J J R j T m E n 7 + 3 a M e 5 + M 1 D I F x T D M 9 C g 0 V I 5 n a O D Z 2 T L 8 + + y o S D 1 M k D C d / c G 5 8 3 j y i Z M q b G t P e T N E Y 7 a P h p x I J N R g 2 C H G u R s 0 a J N 2 4 X E 5 2 0 X D z p R k f O N i W z h Z 1 T A 6 V U a 8 G 8 c 7 b H f 7 8 U 3 e n M H h o w f U + / Z b P Y x 2 B d T 7 K x 9 N 4 K G n R t V + z P 2 a Y z B y 6 b 0 p B H p c c q 6 D C E W M b U h 7 N M C 5 m R M J t 0 q W t J J l e 5 Y d / f b X V U w m s 7 e v y j d X V Y Y + 1 B / F l e s 3 8 P Z b 7 + L H L / 0 E k x K K f f r p h S 1 j o 4 E Z Y 6 v S X c b G C 7 R c x i l H D F 9 o U A y 7 i k V j 7 E O D M Y 2 G x q y m L d k 9 c L h d K n V 9 e 2 J K b T c z w w u e C Z R F Q O 2 w v H l d i u M 5 K o A i o K g p k H b o n b h o Z m a 6 t e R u 4 j K m y Y u X c d u M s J D j M 6 N p R h u Z x e S x U V g m d a l z e H S 4 9 Q k S 8 k V b 7 6 D E Z I 7 x Q j E 3 P n z v s 7 t E z M w o 4 c X e 6 I g X w W 4 3 w l 3 G M z r M 1 5 l Z P 9 6 4 7 c K v b j m U m M h e F x P Z s y E f M 3 2 n x 2 o o i R E G x w 4 r g y R m G E c o J B o K w z I a g e l 1 a N D G L I h 7 e 5 Z f F 5 4 l b x b R f c y L q o x v G m J 0 D K W c L j f s U p 6 z J 0 w v Y + 7 L 9 C 5 M p T P 0 5 H t z M N / u A b m c o a K Z t T O 3 N 8 d 5 T L V z T J V K J W R s 1 7 / l Q V m O G M d T w + L C I o a G h 9 S y t z c 2 8 G 3 x i i S Z T E h Y a I S B 2 + E 0 J j 4 D Y + L D B I 4 + 1 6 e W m f W + m V 7 D 8 + F e N Q v E 7 X L i 0 p o P + d q 9 4 f X v E n s y y 8 e s 2 X h P U Y V e C P a 2 v I v x I q Z h 8 1 o D v U s 8 H l d G R 7 G w h 6 d x 8 j P h Q F / + V e + 5 n l 6 H h m w a f j t d R z 1 I 3 I z D 9 H M M i x L x d T U u 4 z 6 5 P a H X 4 + c N M W o a J 9 P n S 0 t L S o A U A l 8 s m 0 4 b 5 S g G U 0 y 8 8 5 b e k 8 t T q b R a x g v M v E 2 j r 6 9 P i Y m 0 i 4 n v m U Q Y G B z A 9 Z s 3 8 c H C P J 4 M B d V 6 s p u Y 1 H Q a r 0 9 l 0 Y 4 + 1 4 s r Z 2 a R 3 M h s n R s + d I Y E g w E 4 n C 6 k i 8 b n T s I a W 4 f y t W D P e i h L o 4 x v H C g p Y 6 w V 6 v C E j J 5 z d W U F f d K L 0 8 P Q M A w B 1 d W 4 w C V G A U t T p Z 8 p N D M E j I v h D w w O Y k W 2 p Q d Q 4 p N 6 e b O f U Y a 3 g B i G z H W V Q h W F V A m b z T R 6 e / u w u r q q j J 2 w X r b J C B + L 6 p b 8 / f t H Z I 0 R K p m z L 0 w h m e 3 g q 7 2 9 5 j p O x D U n 3 3 I 9 X 6 a Y t v P Z 1 C R c N g c i c u y D + w Z b S 3 e H n r P 9 e t z S 0 i L i y x n 0 9 s d Q y T U x F a 2 L l x t A o m D H l d X O e S Y m K U 6 N 5 F u f j L D c P C Z O + b m 9 Y V d P f 3 o Q x / p 7 V l B u e w P P D B e U o e X W c x L f + e H o r s L u t 6 o Q z x S L C Q 2 U h t p u j C W m q N X g m 2 G X Y b D c 1 j R q j r E Y b o W k t 2 f S w T R s 0 0 t k J q u I j f t E P M a z K 0 z R U S x V 2 R + T E D z 5 3 O P 2 E J J l W D 9 v v d g + x Y n r u C + K q f 0 4 u L y Q z 6 s 2 8 z j S a W M y L o + N 7 b p 9 e Q Y P P 3 X 3 B V A e l + G F 7 4 W e s P 3 Z E u a x X T u z j B K S e P z U C b X 8 3 R m / 1 K P e 3 h e 9 / j q 6 P W V Y i 2 t Y m Z v D Y 8 8 + i 4 / e f R c n 5 a + 0 U E 2 F m r h x H Q n p m E 5 9 9 w V j o x a r W R u u r t 5 9 y e G 3 y c 5 n s g W f 1 n O 0 1 0 j V P j l U g Z 9 P F / m a c L z X e P g k X / 6 Y H 4 F D F j j 9 d q R m i y h t G q n v d m g s N G B i G j c N k w a r E g 6 y j A Z M Q 6 W Y 1 H q 3 W 4 m J s x 5 o 4 D R c U 0 w k d N i B 7 B I n l x p Z w n b o 4 Q i T C d u h c A n r 3 2 m + I K l J 1 2 y 2 o x 1 v 6 2 5 g J i L M S w L z 0 4 u 4 + s l 1 P P q M I Q B C 7 8 O Q j t n G 3 e C + 2 Z Z M N o N U O q W O j Z 9 5 f a r r 0 X 2 t U m x v 6 8 0 X x C Z R A O + T Y o f H V P o x C c 8 L 6 5 P q O t X l T z 5 G f G 1 d x P R 7 S C U S S u y c c J z K l F B p 2 P H O p A d v T b j x x m 3 j 9 S C J i e z q o b 5 5 u A T H D n L j Q T y o F K 6 8 h M N P v o D P X v 9 b P P 7 s N 3 D + j V f U D H N e H 3 n u O 6 f V d S c K J + Q J o Z k L w t 1 X U b d 2 E P b u x B z M m 5 9 3 S j 5 w n X k N i 1 C I N H 5 i h n Q c D 3 G M V k 2 s w 9 t 3 d 3 j F M Z p 5 t 7 D p B Z g B K 1 a s C P r s K r 3 M 8 Z 7 p E b f D F D 2 3 N 6 c v m W M u H h s x 2 1 w s l n H j 3 A J O n B p m R 7 / l V V k v n y t h a V p R b V T h 9 Y g I 2 z o C k 3 q j J s v v C J r e j I 8 + y y Q 3 E e 3 v h k M 6 m 4 W 0 E 1 P J e 8 / R 5 0 E h t c N z 5 p S Q m 2 2 r V x t Y W E v C V p e w u e H D W n M Q B 8 M V b K b j 8 t 5 I 7 T + o 7 C A Z g 5 3 E 9 K A z 8 v A p G b e E E A l 6 Y a m X 0 R X r U T 2 1 x W I Y G o 0 v G o 3 C G / b C N 1 R D p S g D / 7 k 7 s T p p D / k q E s 6 Z 0 4 r a Y X h n p r w J x U Q j 5 s s I 7 e x K C D Q O i i k 7 e 7 c X a N u F u s E w L w 6 z U i 7 J + K Y i n u t O 8 o Q C Y R 3 b Y Z K D + + L x 8 L k U H I + x L J M d L D 8 z O Y u r 5 6 a w M r O B k 6 c P K z F R S M V S U Y m c 1 8 e S 8 Z S 6 N y r g C 2 B 9 b U 3 V u 7 q 6 o u r i u I 5 / 2 8 V E 6 C 2 4 3 5 X b a S U m c j 9 i I h M J O T + t 9 2 Q 6 7 c N b 4 n 3 e n v I i X r J j t j K M y d o Y V h u D c k y y n 5 T z g R c T 2 d V D 8 T s 3 J 3 W a v C 2 u t r 5 j 6 Q c D d g I c p A b d D T w 5 b B i l C b 1 K g r d d d N + 5 3 k I o g M 8 + u o L N X A 6 9 z u P Y 9 4 g F Q f E Y 7 D E 5 q y A o g 3 K z x z d h X b w t v U v q M s Y g 9 z 7 E h R e A j Z D N g U a t D m v b F B 4 + X 5 1 j n Z 2 8 j w m 9 i R F u 7 m 6 w F A 8 N v y x i W R V R 7 N + / H 4 l 4 E s s T a T x 2 6 o g S H m E Z e j M + F u 2 j O R f G u z Y k V L 3 z j A T W w 1 d 7 u L o b 1 y 7 f w P G H j 2 F x c Q m T x f 3 q 8 W d 2 + + e L 6 n 5 m Q 3 w d + b U 3 G P I G K j 7 J d C l j w 4 V F 5 1 0 9 y o N I 7 s K P M N g f R r A 0 q x 6 Q s j A 9 L e O H a W R T G U S i 3 V t h 0 e 2 J a f W e 3 Q a f d B Q I + + E J e G G P V F D M 1 3 H 5 + n U 1 N o r H E 2 p q 0 c r K q k p X B 6 V 3 p 9 D Y 2 7 O n p 7 G b Y Z a q T 4 T F i b N 8 b 2 T n e P u D G J H 0 7 D R Y 0 / t N T U 4 p T 8 n z 6 R A P S i / K 8 m f f P 4 d S u Y a e W F T V y / L b k y c m F C 3 L q L l 9 M t Z j + M l n 6 n 0 s 3 u X R 0 Q H V I Z r H y z r M v 5 y 1 0 H 5 n M + F + j H G g U a b d S 2 8 n M 2 F D 9 7 A H 8 S p D P m C z z J T 8 z m 1 s p 9 n c + 2 I i n 9 s l U U j m b b 8 P O r y J L h j u Q i Q W w 9 r S s v z t x a G x Y + p Z e D Q u i o C z y T m p l M a 7 I b 3 5 G 2 + 8 j X f e P Y P R s V G 8 + u r r 6 O 4 J 4 f y 5 D 8 S z O P H B + Y / E y 3 j w 6 Y X P 8 I t f / F L t g 0 Z H Y 2 T Y Z 1 L I F 9 T M A j P R Y G I m I m i f t d Y T V 0 l e x i G / f O 1 N / J c f / h V u r a f w / 3 7 6 D 8 h K H Z x j x 1 v a / / p / / R + k s 0 Y o S u H w R S / D v z w O v m d 4 R 8 w 7 f + k J z 6 w u I 5 u T M U 4 6 r Z 4 j s b i w o H 5 p h J 0 A X x T K 0 / v L q u x 2 G M L y v L A M H 8 a 5 G x V n S m X 1 5 j M u x I t u d Y 1 K c 4 d 7 Q j 4 + 4 I / 3 v n y d o V N 4 f L C I k N c 4 D m a y l p e X M D g 4 u K M x E R o r v c j y 0 h I W p 9 f x y F P j K i Q z e 2 s a b S q R w u y F D P K W u P R E V s Q G I t h / 2 E g 4 U G g M m V i O d Z H 2 c C 3 P O 3 m j H m S m K r B 5 m p i c X k Z t 1 I 5 H o 3 2 q 3 I f x F W Q d d u Q K e d m n e L R G H U / 7 w u h 2 + 1 C t l F W I 2 d P b u + W x K C x u Z 3 4 u S Y h p l w 6 F j 4 a g e A j L m O s J P S G T G c l U A t H u m H q C U p S z z N u 6 1 X Z P y k d L 1 8 V D 5 6 V N 7 e n z 6 9 c b W H f f u T C s u c O u Y y i X f A / l e 7 O y X x v s t i a + d c h I j z O x k N / M q Z R y u 5 F v x x h r 8 E l C P s z e X k B m r Q R v t 1 1 6 Y S t K 6 0 4 c e i I G Z + t X M u i h K m L E U 5 / J g N 4 i Y v L U 1 Q T R / n 1 9 O w q q n c v v z G H 8 G 4 N b d + / u V I 5 1 Z M R j f F h I 4 w m b D 5 G g 8 W g x C r c q 6 1 y t R I j J L R H o 2 I F + d Q z M M L I z Y O f B M q Z I T C 9 n j t 0 o G E 6 L u h 1 3 q S f A m t D b 0 v O 1 Q 3 G m Z 8 W D 9 X p x e c 1 v u F 3 N P e z J C 7 u P D F Q Q 8 x t j G 0 I j p C G Z H m Q 3 W M Z M N p g z w 2 m M 9 H A q C 9 d K j R O z n g 9 n X T j R k x b j d 2 D + 4 m U 8 8 + 2 T q h 6 y 0 7 4 W Z p a w b 8 T I V t H A y f Z y 3 N 6 c / c 1 1 v C u 2 I A Y 9 k U l h b T M N Z y i M 0 2 H x L G 1 G / c b s E s Z i A f Q 5 3 K r N 9 E z t 4 y Q T 1 p 3 K J N E d u T N O M z 3 S T l T z V e T m 6 6 h F X L g k Y Z 6 c E a n 3 z h 2 5 m r v Z c 4 J 6 Z r g E / 7 Z L Z Y Y o j N 9 W + j x B k e 1 l e N 0 o x y c d i Y d b X l r E w O A + V c a 8 J r c / X M B M X M Z V Y m j H G 6 v o P m j 0 7 v Q Q G 1 f y u D Q k Y Z z N j u i t B N x N N 4 4 + N a z 2 x S x i O B J R 4 x D + e u J m 1 Y Z q u Y K o M 6 l S 2 9 y + 3 X A 5 Y Z f j H C 7 P y z G d z y V g b 9 p x W D z w A R E f L 9 S + t z S n w r R 6 V x j N f B 7 D H h 8 W K k U E H C 7 8 X l e v O h d M Z J j H m E l m 4 L L L O M x r k / b f P a T O Z r K w l d z 4 M B u E V d q v + X z 2 n K B 4 l 2 4 r W 7 w F j Y j e g K F M I B j C 1 V U X P I 6 G 9 P w W j P d W 1 b P Z P N Y S U s k k I j J W o L E V K h Y 1 U 8 T c 3 r w P S t U h Y R q f 1 L q R s 2 E y Y V f P Z O e j p Q h n u c f q q + h B A J G Y A 2 v i M W a S d o x E a j g c u 5 O 0 Y B h 6 Y b 6 J d M m l f o n Q h N s z l / H t 0 d b P j G 5 j c s 3 I u n 5 z b O e v j U J l x o 6 C b B 8 / p Z f L q K e b c E f c q N a K a N T E i 1 W L Q N i F c x t B h J t 1 P B R t Y D N V h S v g R q N U R C m X w w 1 r E F U 7 J 8 g + W D M S H l T 2 n K D 4 B F n z e t l D / V X 0 B o z 7 i 8 z w 6 o P 5 4 I 4 T K t X t H i J G 0 y s w H X x + z r X 1 C 4 g 0 V F 7 v Y d i 3 s u n B R H x 3 A + P + 2 j 0 L 4 a f t J 3 q 3 J y 6 Z n O i r o i 9 o D G R T R S s + X X D C a 8 m j X o z D 1 7 0 f B 3 w b 6 I o Y y Q H u k 2 Q L V V x c s u O 5 g 0 Y K f D u X l p 1 Y T Y m w p U H f H W + o a T z 8 s Y L t 7 T X Z 6 V g 0 u 7 P n B E W v w s m U x b Z M p U p n N y p o W h y 7 9 r Q U F P n u c R l X y F 9 6 g R t r d 8 q a P y S t H n 6 y y 2 T S 3 x T f P i y d x K Q R X v I n R m + c + R t k 0 k k 8 d v I J O F w e T E 1 c h 1 v G f K P P / D n i e S s k c E Q d D h y O 1 j D S V V P T m n j 5 I y O i 3 F N f 9 g P I n k x K U B D b D 6 o h g / o v c g H S I e E b H 9 E 7 L t 7 h + g M 2 8 X I 3 e L z s S B i m 8 r h D n o Y S D + E j h C k y z T 8 P e 1 J Q D y J f 5 + d 0 a L 4 4 e 6 b r o m d 5 k H n Q x M T f z O X 8 O s 2 X x 2 O r q O d 3 e K r G L z 6 q 2 W X l B I o b t / a O o B i m f V k 8 z t + + l T v t O z 9 M 8 z d N q W r 5 n Z i s + p v g 7 Z / + E P M X / w m X z r + q P j d W z y K / c g W v v f R D H f J p N F + W o D U l M b w f X v F U q 0 W f + v m h e l P G 2 5 a m F p R G c z + 4 s l f w 2 c d n c X D s B L z D p 3 D r z P / F t c s X t K A 0 m v u h l r i B w R 4 + 2 N O K U i E L u 9 2 K 8 x + c 1 Y L S a L 4 q n K 3 P 0 W h d h u T 6 A o V G 8 x U I u 8 t I T b 2 H + P V X 4 L b X t a A 0 m q / C Z s W J k S N P q B / Q y 8 7 r M Z R G 8 5 U Y D t f g c z X R 5 W 3 A 4 9 B Z P o 1 m V 7 w i k E L 1 z r U 6 z o 3 k g 4 B S R Q v 4 z J 0 j M T 4 K r r W y h Q 7 5 N J p d a B c T 4 U T j Q f F I J / q r O N p z r 5 i I 9 l A a z S 7 Y R D D m Y / O K F 3 + E b 7 3 4 A p Z n Z n H k 4 R O 4 8 u k F x P r 6 c P H c O X U H Q n c s h s T G h v Z Q G s 1 u t D + D 8 u j p v 0 A h m 0 O 0 t 0 d 9 D k e 6 0 D c w C P 6 w n s 1 h V 8 / c S K y t a w + l 0 X w R e B c 1 n 1 H 5 2 K B x 3 x y p l R s o r v O X H c N w x o r q x 8 C 1 o D S a L w j v 3 i 7 E y x L W u V H J V e A d s K J i s e P K i k P d f F p v a k F p N F + I q K + O Z M G m 7 n 4 m o 9 E a J u L 3 P v N D j 6 E 0 m i 9 A P H 9 H T G Q n M R E t K I 2 m g 2 h B a T Q d R A t K o + k g W l A a T Q f R g t J o O o g W l E b T Q b S g N J o O o g W l 0 X Q Q L S i N p o N o Q W k 0 H U Q L S q P p I F p Q G k 0 H 0 Y L S a D q I F p R G 0 0 G 0 o D S a j g H 8 f z k 4 x n a W 2 r x d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 G u i d = " e 4 b d 9 d 3 2 - e 3 6 e - 4 4 6 b - 8 e e 0 - 7 1 d 5 2 d 1 4 d 5 2 3 "   R e v = " 1 "   R e v G u i d = " 5 5 9 d 7 a b a - f 0 a 6 - 4 e 1 c - a 5 3 2 - e f 3 5 7 d a 2 4 8 5 4 " 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 N a m e = " L a y e r   2 "   G u i d = " 0 8 4 3 6 e 7 0 - 4 0 0 0 - 4 0 4 6 - 8 8 0 3 - 9 e 3 b 6 9 c c 2 4 1 4 "   R e v = " 1 "   R e v G u i d = " 0 f 2 f 1 4 0 e - 3 8 0 0 - 4 8 d 5 - 8 1 5 4 - 6 a f 7 4 f 1 6 a 9 d 9 " 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S c e n e   C u s t o m M a p G u i d = " 0 0 0 0 0 0 0 0 - 0 0 0 0 - 0 0 0 0 - 0 0 0 0 - 0 0 0 0 0 0 0 0 0 0 0 0 "   C u s t o m M a p I d = " 0 0 0 0 0 0 0 0 - 0 0 0 0 - 0 0 0 0 - 0 0 0 0 - 0 0 0 0 0 0 0 0 0 0 0 0 "   S c e n e I d = " 8 4 c e b 9 9 3 - c a 9 4 - 4 4 4 d - 9 6 3 3 - 8 0 9 6 7 7 b 4 d 8 6 9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 1 8 . 0 5 4 3 4 6 0 9 9 2 5 8 2 7 9 < / L a t i t u d e > < L o n g i t u d e > - 6 6 . 3 0 1 6 4 0 8 0 5 9 0 9 0 5 9 < / L o n g i t u d e > < R o t a t i o n > 0 < / R o t a t i o n > < P i v o t A n g l e > - 0 . 1 1 3 6 5 8 5 1 7 3 0 4 0 6 2 1 < / P i v o t A n g l e > < D i s t a n c e > 0 . 0 4 6 0 7 9 9 9 9 9 9 9 9 9 9 9 9 6 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C X 7 S U R B V H h e 7 Z 3 Z k x z X d e a / 2 v e t u 3 r v R i 9 Y C Z A g w Z 0 E C Y j a L M u K c M g j z T y M 7 Y m Y m M f 5 B + Z t H v w H O D w T M 4 6 J 8 M R Y M Q / 2 2 J J F S Z Y t c R E B E C R I k N i B B h q 9 o t f q 6 q 7 q 2 v e q O d / N z u 7 q B S Q B l i g 0 d H + I Q l d l 3 r x 5 M + t 8 9 5 x z 8 2 a W 5 R 8 v p B v Q a D Q t w b r + V 6 P R t A A t K I 2 m h W h B a T Q t R A t K o 2 k h W l A a T Q v R g t J o W o g W l E b T Q r S g N J o W o g W l 0 b Q Q L S i N p o V o Q W k 0 L U Q L S q N p I V p Q G k 0 L 0 Y L S a F q I F p R G 0 0 K 0 o D S a F q I F p d G 0 E C 0 o j a a F a E F p N C 1 E C 0 q j a S F a U B p N C 9 G C 0 m h a i B a U R t N C t K A 0 m h a i B a X R t B A t K I 2 m h T z W g m o 0 6 u q l 0 X x V P L a C s l g A t 6 2 K s L O M D m 8 J g 2 3 y 3 l O D L N Z o f m s 8 l j 8 W 8 M b + A r J r q 3 D 5 / C I s i 3 p Z r V b Y 7 f b 1 E s B a A f h k 1 o 1 q p a w + 2 x 1 O 9 b d W r c B m d 6 j 3 h O v 5 m X W Q e k 1 E a W n A Y t 2 s 6 3 4 0 6 n X U 6 7 W N + u r y m e 1 o p t F o q H 3 a W W Z 9 H 6 R R r 8 r / 0 n a r z V i g 2 R M 8 d o L 6 5 q E i C r k C P D 6 P + l w u l 5 X R L i 0 u o r e v D w 6 H Y d y N e g P V c g O 5 e S C V j 6 H n U B Q N s e d 7 y y U M d b m l n B 2 V U h X T d + f Q E x p G r Z a H x V V D t u L E 2 J o N V Z d 3 Q w A O W w O v D J b g F I 1 J t b D K 4 k p N X i L G e M a C / q h d h F n H + Q m L 7 M O G h t W l t i M U 7 A H f L A b 7 u + B Y F 7 w 0 F 3 O J K p b S d i Q L V l W n K X i b V Q R Y N / b L c L Z W r W 6 s 0 / z u e a w E Z Z P O / 4 0 D x f V P m 1 B U N L x K w i k e w g J n Q A w b N d i 9 V h S L R S W y 4 o I N n r 4 6 c t k s b F k f H F 4 H H C E R X a 2 i v J P T a R j t L + e n 8 c 2 O X t m X H Y V k C e W E D e U e N 7 z O B n x S 5 O q 8 F Q c 7 x B O J F 3 N Y R F D i C j v C F L c F t 6 f j O D I c h V M E U K s 1 M J + x I 1 + o o l A o 4 P i Q S + r c 9 E a l U m n D K x J z / 4 V i B a W q B T O r V n m f Q 9 X i R K 7 q V Z 6 v J t 6 T H O x m J 2 F B t m x H u U Y P D U S c e S R K 0 g m s E 3 R V k S 5 9 v p f V P B i P V Q 5 V 2 z b + U F j L I z X Z w O p 8 Q s I u O 9 y d d f h 7 b S I o K 1 w B h z L A o h g z C Q 6 J 5 x B X Q P G 5 u 6 1 w t 1 t k m 5 2 n 5 4 1 o D / 5 l Y R q 3 P 1 z B 7 G g G k / F R e O J F e G 0 S 2 o n 3 e H a g h o B b x C V O i I K I B C h i 1 i M S L i W Q S q R U P T a b B f v C N f S F C u j z Z x n c q e U m z W I i 9 F q k W G 2 g U c n A k b u N Z 4 d d e G n Y i m 8 f r Y l 4 q z g W n B F R N z A e E w F 5 G w g u j K J 3 Y R Y D 9 Z t I T H 2 E 1 K 0 f I 1 i 4 h g N t R d Q W P 0 S f 4 x 5 8 2 U 9 w / s d / g a B t W e e X 9 2 F f p K o i n 6 8 f 3 N l Z u x 0 N D E l + 3 h e q 4 m W J U h 6 7 k O / 1 k S J s 1 T I K q R p c E Z s S j c 1 m 9 P y Z T A a h U G g j l 6 K R M i y j N 3 C 7 3 e p z L p d F I B D Y K E O B M f d x u d x i 5 S K 4 U l m M 3 b r h M Y p r J c y n E 5 h 1 V C T 0 s 8 E m Q u h 1 e z F b K i B X E Q 8 m V t p u d 2 K o B C y v Z X D k w C B G P 5 6 H L + q A f z A M m 3 Q C C 4 U s l q Q N k d E C f H 4 X j r w w i J J 4 z l i l g H 5 f U D x R E R 5 p H 0 V W L s t + J B w l D h X q N e Q Y K l h d X U V 7 e 7 t a X q n W c G 7 K h / a F O / A 5 A g g N i b i i Q Y x f n o P d X 8 S + k S F 4 v H 6 k 0 y k J M 2 3 w + X z q m B h C T q 3 a k C y 6 k C l b U Z F j t 9 r s O / K + 3 1 e G R T h T i a 1 e n U J r 5 p E R l E 2 M t c Y k 5 k v A f O R 4 K I + u H s P 7 M H e i m C i O m r i v Y j G v j N A U A 6 F Y K h U O A D S U w W Y l 5 A s G K T p D h B Q U l 1 G I N C y G i L 9 + 8 2 f 4 3 g 9 + i P f f f R v j N 6 7 h T / 7 8 P y L S 3 o Z f / P 3 f S S 0 N n P r O d x G O h L E w O 4 / 2 z q i q h 2 L N Z j M Q S U s Y a c e B T r V Y 1 U 8 Y d p p e q S S i X V 6 O o a O j A 2 M i t r Q I 0 5 E S R c 4 U U Z F 2 1 Z 7 w 4 X A w g n y 5 h E k J + y K 3 p A P J Z + G U 4 6 6 I 5 8 1 b v X A u L c K R d i L i 6 0 X f Y C c c 3 R W c G y 3 i x Q M O T F 2 Z x F M v H 1 D 7 I r l c T o l q N G b H k U 4 j x C W r i S Q u x W V b x 2 b O p 9 n K 6 f 3 y 3 U g O T d 4 Z c 8 P 2 b / / T f / m v 6 t P v G D H n 9 X c P z 2 v D e e S W 0 / C G n S o v o V c x P Q 1 z J 2 I K j X + t k r N w F I 4 v s x f m c p f L D N M o O J 4 s Q 5 h c V p V c 7 I n j x 3 H z 8 m U M H z m C 6 b E 7 a G s f w F t v / i M G 9 u 9 H b H E R L 7 5 + G v / w v / 8 G J 1 5 + W d X B / V F Q H J C I z 0 / B U i v i z J n 3 M D E x g d W 1 N P p 7 u 6 V + u x i y K q 7 a 4 / F 4 4 J R 2 9 I g n G f v o M j y y 0 h U S b x J 0 o M v q w K U L F z G 8 b x A r 1 2 / D E W j g h d e P I z N u w V N P d i N U r 2 J p a h 4 n v / 0 c 8 s s S 5 k r Y 6 Q r V M d x p h 1 N C T X 9 E c j p 2 N u u d B j u Y / / m / / g 8 a h Z h 4 r Q z e f v c 9 / P w X / 4 z v f P u b 2 B + t Y z B S R s R d Q z x n b 8 n 3 9 L j w T G 9 Z h f f k b R E T + Z 1 6 K K + z r k a w i p U H D y k 4 f E 3 D 4 w h X T 0 D y h 5 6 q 8 j T x 6 2 u I S A 9 O A T R 7 I k J v k J D Q K B Q O I y + 9 s t P l E v E Y v S / D P q f T J Y K q K i H a O M I h U A z c j r 0 2 j T 6 T E c F 6 x Q M 0 1 R 2 / l k X H c f / 6 p 0 3 M g Q W z x 7 9 8 5 S q 6 u r r V 9 k t L S x J m e t T 7 j m h E r a f 4 W Z Y h H K H X 4 v u L n 1 5 G u V j C y d d f w / z c H N K 5 E h p V e U m Z l e V l v H r y J P w + j 5 Q 1 w l N u M / 1 p B o d f j W L i g z S 6 R z x y H O J 5 R D + + D q 9 q 1 8 1 S D S e C H r W / 1 W Q G O W s b e n w l y Q M t k o t K T q a G + n e a x q X p K l Z L X r T 5 5 F x I W L g X C b n r S B U 3 2 + 5 3 1 Z E t f f 6 x W C z s j G 3 o C t T k V Y d D c m a 3 5 K z n J z c 9 + J 7 N o R q 1 M p 5 s l 7 w h 7 B f j 3 r x u V M p W Y R G h k u 2 h H c M 1 G i 0 N t S p 5 h j m L g o K 5 l / Z j Z a 2 A E w M U l E t 5 L z P s Y 0 j E b b h s L Z l E M B T c U n d 6 p o T g 4 M 6 w i P U y 5 / J 4 P R u G b n r M V e n t I 5 6 y C k W 5 n 7 x 4 V J + I a z c o a l O U h I b c 7 r e r + l Z W V l T u x P Z w f / l 8 X o n 0 w t m L e P 7 V E 5 i 7 k s P I i 4 Z g K 5 J / 0 S v R C 7 + 1 v I C u 8 i C G i 0 u o w w t P r x u O 0 g L + N V l W x x q Q s D f s 9 O F g U U L U e l r i a Q 9 y 6 W V Z 3 i a q r K O 8 V s F N E W G 5 R q 9 d V i O U T / c Z n u z M 1 M 7 O 5 a v E i h o s c + d Q l n A 5 + s z 3 k B 5 9 R 3 L I H q R 8 R 9 E T l p z 1 4 s / Q f u h l 5 C x h F C f O w h 1 o g 7 3 / e e T H 3 0 O t 7 9 R 6 L T t x 2 r O S m v g k Z J d z u X 7 p Y j t 7 U l A c G u f A d 7 V q 9 O S m c Z e y h i d p 2 O v q b 7 P R K 2 M T Y Q S C Q e W 9 m m F Y x 5 A w X 6 y g V i m q 0 I 4 D G G 1 t Y j w C t 2 V d 5 n L m G w b c h w N r k 2 W E R z b 3 Z c L t K A b m b W x r c m 0 N A b 9 f 8 q N l R D v 7 5 A v a e e o 5 u M D 9 c G i 9 J N u 3 t R l i o P B o 6 B T f Q s q K X g n h O E B R L B Y k P P T K O r v a H 2 G 5 9 2 / c x O H u T k z n b X i 2 L 7 Q h S h r C 3 J o N Y X c V + U Y W k 6 U c s v U K H N U 6 a m 4 X T v o i 8 M u + d y O 1 l h L v H l r / J J F F J o l q K g B X l + l d g c m E E / f W d t / + q y R 1 8 U c I d / W j s e / r i H o r e K a / r s L 0 f c M j C I S D W F 6 I Y f L O K M Z u 3 s D Q o U M Y e u Z 1 X D / / D o 6 d / m M k 8 1 a s y n l r x m a r Y L D t g h y j 0 Q n X G 0 5 M r 7 w s 5 3 W r s P a k o O z i a r 9 2 o K Q M y E y o a Y T 8 U v P J E q w e C m R z J I 6 w 7 E o 8 j q g k + s 3 L m 2 G Z Y q G o P A q h E V J A z G c 4 C s i e f W V l d c P I a d D M t 1 h f v S Y G K 1 E D y 9 A b E f 5 l H S S 5 l k S 0 3 R i g M N s 6 n 6 g j 6 m M d h n d j e e Z + h K I g r J t 1 s m 3 s C D g a V 6 o 2 U J A Q x S + h S 6 k o n U S A n Y R V l T E 9 1 N j H G R x 5 O Y S z q T h O h T p U 3 d w v L y 2 s R 7 N b W F p c Q n d P 9 / o n g 0 q 1 I K E f w 0 U 5 D 6 V l O C 0 R L M z P Y W B g Y K N 9 u X w R i z N z O P C E M c j x 3 m R r v N M J 8 X a X 5 7 d + T 0 z + K 7 X d P U M z L B F 1 F y F n A r l i X R 3 v o Q 7 x 5 l k b i u J R j 0 e T 6 j v m u S R G Z 2 N 8 d 7 M p J + 7 G N 0 f y e k J L 8 L r u r H / i R X s b C s V X M J e y o d P P W T N A L L M p v k d m U O J B q E u v w H F / y a 9 V z 8 w T w S + Y R l N c l p 5 S Q i k a H 5 c b B k 6 j 5 g y D h h L A d g 9 l w r I W 8 V Q 0 c J b h y w z R u I 6 1 V C T / o M B o n K x T G a m s K 2 Z L K E g o s D h / T w l 8 J b 4 C f 8 C v 1 v N F I 6 e n o o c x t h V j L N X h X v e m X G b 8 5 X o L q h L O 8 d o Z 2 8 B 1 / N L H x v j F N l C S n D M p e V Q q W 0 F 7 y K W O n d u y H Q w D K c L V 1 I w y m o P B M H 6 6 f A 9 e E V J Y c k M a A A 2 O p F I p 1 V E Q n 9 + r 6 i C J R E I d 4 2 p h B v H 8 B F I S C h a q K X x 4 5 g Z C o S j i 4 k X f e u c 3 c D n c u H F r F J 3 d X X D m I m p w Z D r 5 8 N 7 J g y y 6 M Y P i 4 q h 4 w x x W r 7 2 J Y 3 0 u H B / 2 w p 4 e R y U d Q 2 r 0 P W n g H d g 7 j 6 r v 4 3 7 k q x I S S 8 d D 2 K e t 5 C S s r l g Q t q 5 h L h / B + I o N M 0 k b p h N 2 D L c z / J f z I s c f 9 t S 3 D I / b r F 4 c 6 + p B t r w i d k c b a M h 3 e A + p / J A s s y K 3 L Y / c s z k U O T W U R i 6 V k Y i 5 j n / 6 0 d / i 2 I l n k Y g t 4 1 v f / z 4 + P f 8 + 1 s Q w R g 4 / g Z n x M b x 4 6 m v w B f 1 i o D T S r S f B h D 0 8 a f Z g 5 s B C M 6 Y B c 9 3 K Y h I B S x f y k q i 2 + e m Z j J k J p m c y r w / t 5 h X L n J o U T 6 C z I y p 1 G l 9 g t V Z F N p N V A m z e h m 3 j C K O d 5 a R D q b F X l e U M f U 0 P x z J J y f E i k Y j a N n W v B n e 0 B p v T i t t z M + j t G J R w z h B w T R I B 1 j U 7 J x 6 n X 0 K j 9 f Z y X V a 8 s j 8 Q Q L G a x l J 2 s 3 c m T D u n b 6 Q x f D y I q P 0 w / P 7 g + h o J A V M l F F 1 e X F k w P P y D 4 r f m x Q P U 4 R E h L 4 s n n L h 5 B V / / w z 9 A / / A B p F b j S C U T u H b p s p o j G e 4 / B M u + r 6 1 v + c X w y r G X 5 b h t a z e w O D s B n 3 Q O d 2 / f R F n C Z o t 0 W i P D Q w g d / R M 1 k b o u o f G s h M Z q O 8 n J 8 0 3 C 2 R f 9 C L M r L + 0 Q 9 G v D e / z C r q 1 R w v L 7 f 4 O B o S G 8 e P o 0 L p 4 5 i 0 w 2 j W d f f h V X P / o Q f U P D E o o c R b F U Q C G b h 9 P j V P k G v Y 7 p J U x o U B y 0 o E c w D Z n L a K Q 0 s t 0 E Q Y + Q X 6 v C 3 + Z S I t o O B U C v m Z L c K S x G b o Z J J q y b + 2 B 7 T K / J Z f Q y 9 B z m M s L l x G w H v W 5 W w l 2 3 G X L K f r g / w v p Y L z 9 z 5 D O z 3 M C l Q A q v e d r g c 2 + 2 Y U 3 C U J f T r T w Z R y 8 Z O i Y L G d y 9 d x f P H 3 w G Z 6 6 f x U h f B 7 L 5 i o h P v L W E S C 7 5 a 7 F b k c 2 m c L j v h f W a D O a z G a S z E c T y h t d 7 G N j X M S w V J 6 1 G g H l e X 9 p X x i d z T h U G X r y 3 8 3 u 4 H 0 w N q t s G D + x W h r 6 8 X M J 1 x j K v 0 4 J i h W E f o 5 j N 8 j 4 R 0 n Y P t B t m W 8 m e F h Q v 5 P L k c L T u j Q M i m j k 7 P P 1 V J R Y z V C O m M X K C L H M o C s H s 1 Z t p 7 t 3 J b i L b T r k g I Z Z n q 1 A I 9 7 m y E l e j Z a 7 1 b b f X s V 0 k / M x 9 7 i b g 3 c s a B k c o K P o s D l K w D E c x v R 6 3 h H V p h M M h y U d S s F d s e G p o Z 4 5 D A Z u h Z V n 8 / f k r 5 9 H X 6 U R b s A / / 8 s F Z / N E r 3 8 a n 4 1 c x 0 j u I q u S N 6 U I a h w b 3 I e T q F V F n x U h t c E k H M J 1 c w U y i V x y o U x 3 D Q 5 O 6 L Z 7 1 C a S m 3 g f 1 v 7 w 4 j 9 V k C l 3 d P e h 8 4 h u o S H D 4 Z R h 9 6 7 + h J O F 5 b z c v W t v h d P m Q X I 2 h / 6 X / s F 7 i 4 d n T g j K h s F 7 q X U U p U Y W 7 3 a H i f 9 4 O Q e O k 2 N h T 8 w u m k J q 9 h N m r c x 2 X Z 9 J p B E O h j T L c n m E d D Y 3 L u H 2 z U B N 3 S m g 7 v C n M t Y J V x e D c j k b K u n l t i 9 e H T F G y D r 6 4 T 6 N 9 h o B Y v i B i C I q X 4 G A H R w 9 N 8 X A d B x t 4 X G w H 2 8 0 6 u C 1 H D B n G R q P G t K N m 2 O 4 0 j y k Y x N R 8 H s N 9 X t V B m H m T C Y 8 x n U m h v a 1 N 8 s A U z l z + B E 8 O H Y b d W Z V 8 q g i v z 6 r m N T o c E s 7 W g q g 0 4 p L D H s N a c g 3 t 6 / s t S B v Z n q V 4 G Z m a i L Z a Q s X V D l t 6 B h n P o I h O O g H D g X 4 u v F p h y 0 6 p 4 3 c E u s Q z G h f i O e p T q D p U L v R l o N Y j b m m v x Q 5 7 I 4 9 q Q 7 7 D W h 7 J y m b 4 + r D s y U G J 7 b B H S J f d 6 P f Y 4 A n R C D n n T u L 5 Q l G F W 5 w 6 x P l 5 9 E p m e M U X D Y A G S s P j + 4 y U Y + 7 C d a p e q d g 0 f h o x j Z H v z f W V k u Q v w c 2 w j P P g / A 7 x H H V j 1 j f L s i 3 c P / d N b 0 q R F a R d z K 0 4 e G F 6 B 7 6 M 9 j E / Y 7 h o C I b 7 p 5 i 4 7 s 7 Y O L z + g D q 2 q e k Z W S b h m i + I g J + z z a W n F R G a d f H F N h M e c + z G K p b m F 1 C q F p E W r 7 U 4 H U d 6 L S V 5 p U e 2 c 0 l b e O + Y C M f C D q A i l m H D h W u X x c u J C E t V r K a z 0 o 4 K O t t 7 0 R n o l c O y w O f 3 K c G y b f l U D v O T 9 z A 8 3 A l b c U X y q X n 0 9 n T i 2 l t / j 6 6 I C / c + / h m 8 + 5 5 T 7 d k N h k 3 Z e x d g L S 3 D U k n J i S 8 j t j C L R m A E s 6 P n E F + O w 1 I v Y 2 3 2 E v o 6 v I h N X 4 c n I r n f x h D L g 1 G o 2 i T M s y B f d U q u a E W x v j N i e R g e C 0 F R E J W G D Q M O M U 6 f M T O B B u U Q A / O K 0 f r 9 f j X D g H + 5 3 I T v u S 1 f N D 4 a B n t F Q w h G D s T 3 N G z 2 4 u c / + A h T U z M q i f / k 0 j X 4 x N j O f n A G 1 2 7 c w k / + 6 U 0 E H E W 0 d w / h y q V P M C n l r l 2 7 j q H h Y Z S K x u R b z u y g s X I / b I v Z T u 6 T f / n i M m O f F L M R v p q i / 8 l P 3 k R s a U l N W O W g w l v v v K 0 E V 5 I 8 a W p y G l 2 d U f W Z 9 X A / f G 9 6 u e W 5 B I 6 9 M o J y p Y S + / j 5 0 9 L S h r S O C l e U V T H 2 a R F s / Z 5 f I u R B R d Y S j m F i c w r e e / w Z 6 2 n r Q 3 9 G H f V 0 D S B V y G G z v k / Y Z 5 4 w Y 3 r K O y U 8 k p 3 p h G N N 3 7 6 o 5 i M l M G b m 6 F w G f E 3 Z X A N G j r 4 s R b 3 r 3 7 b B T H L 3 w J m Y m 7 k h O v B 8 d c h 6 v f v w e e g 4 8 h 1 / 9 3 V 8 i v j S D n q 5 2 l e f l s z n c v X 0 V X S P P P b S g f l v s + Z C P g 1 5 i W 8 o A + x 1 5 H O x r w O b c F A 3 h F 0 7 j Z N 5 B A + P L N A R z d I 3 r O P s 6 F A o r A z a X s Z x p P H P z i + j v 6 1 X z 3 A Y H B y V p l f A H 9 F p W H D p 8 C B 9 8 8 C F O v v K i J P h Z V T Y j S f r J V 1 / F z 3 / 2 c 5 w + d V K S f + 9 n j v q Z U M D c N 4 X F c v w s X 5 W I Z D O P 4 h J e B r B L 1 8 6 y F B C 9 m k f y J s I O g O U o L j J 1 Z w 7 D h / v F 2 0 j I J 5 6 N F 7 n d E k J y G J i z H G 6 d m 8 f R 1 / t U W U 6 L K j R K y B f z c E u b k + k E n h p 5 E p f v X s G x 7 m M o i M c s 8 T 6 u n J R J V j F 0 r E N y k g K 6 u r r U d a g O X x U d / h p u x V r T 6 + 8 l l K D k e 1 M G u R f J 3 v 0 l / N J r M W T g 6 F B n x I 8 r V y 6 h r b 0 N z z z z D M b H J 5 Q I h o f 2 I Z t J q w C a Y R 2 9 D z 0 H w x Y T s 3 d n i E Q R 0 V A J B U b j J j R A 3 j e V j Z V k R Q M T c + M Y G h x Q I d P / + 4 c f 4 4 c / + L 4 Y d 0 0 8 0 O Y 0 I j W i V G W O Y Y j U v B h 8 P 1 i G N 0 T y O l R z O V M 4 b M 9 q 3 o 5 2 r 5 G U m B e 3 C S 8 M U + B u N 0 N M o y O o y H G V C z x W o 0 3 m x V 9 i 1 s e O 4 9 7 k n H i u 9 o 2 6 C I + V 1 + a 4 z d z U P I Y O D q l O y D w f J n c W 6 z j c Y 8 X o s h u x 7 P 0 9 0 e P O n v d Q U U 8 e D Z u E K 6 U E 0 r G 7 O C T G b Z H k W c w Y v b 2 9 a o 4 c 7 y U q S r h C o + H M B x p 2 M B g w K l i H x s o c i c Z E Y z G N k T Q L y i S 3 n I W v 0 4 + S Z N o T E 5 P Y P z K M x V g M P q 8 H N 2 6 O 4 o 3 T r y n P Y m 7 H + r n f f C G v 5 u x x I I F e k + s p A H P e I E X N F 7 1 c I M B 5 i l s F x T u K 8 x U J y y J b 5 / 2 x E + A 1 L O W 6 B O Y 2 4 X B Y v Z 9 M J D G y P r u D b a K n Y 9 5 k w s 6 F 2 9 + b n k c q n s F T L x x Z X 2 N 0 I N J C f H o j h u e e 7 E I m n U F A z h 0 7 L 0 6 7 W c z Y M Z F w q c n K 1 n V v u B 1 e W 6 o 3 N s / n 4 8 x j M 8 o X 9 T V w Y q C G 1 F Q e k f 0 + F c 4 R 5 i 0 0 0 G Q i I V 6 r f U M o 2 z 0 E y 1 B w R n h l G C T z H I 7 8 7 X Y N K T V f g N 1 p h b / T I + F V U W 1 L W D + 9 H O v j 4 A N D M P O z Y c z G T A Z S l L C s L u 3 k c p 9 v U y C c w c B B F L O t / M v 6 T U / E 9 c z D K F U O V 2 8 / F o 4 S p l J r 6 h L A s n Q k t 8 W 7 n G r v U O u a v Z M J 6 z b 3 V S 7 l c e f D V Y y 8 E F E C j k T a 1 P 1 Y L q s d L j k O i j E l 5 + T y S o + c k 9 + / k O 7 z e G w E 9 b X 9 e W U U 2 e k G / E M W N Q s 7 G t 1 M 0 p v Z z a h 2 g 1 f k e X J Y L z 3 J d l F R C P k 5 G x x d R S U U 9 v I s x 7 C L 4 S R v M j S n P X F 4 m z k G j Z 3 l u C 3 / c h 2 p S j s 5 3 W j 7 k D b b z / 2 z z u Y 2 c 3 v T + 3 E 9 P x O 2 k d v w 9 c 7 s P b w x M K C u E 3 0 e i 0 u L 6 O n u U e 9 Z 1 7 X 3 7 q H i j O P g s c M I h Q O Y S C e x P 2 h 4 u f f G Z R / i c W y 2 r e f j Y e E c v a F I R X K v C i 4 t e N X o 2 + f B Z 3 Z w C t q j x m M h K H J 6 O K N C l + x C R k K x A O y u T S N q 7 s H Z G 7 O c S q y l B 6 Y n o O A 4 W E C D 5 b W e x c U F d H Z 2 b Q j R N F b T g M 3 6 K A 4 K I r c o 4 a I 9 i / Y O Y 3 Y 6 M Q X I 6 U X V i h F S m b D e Z p H T E / B F r 7 N d t F x O c X D 7 5 n V c r i 4 6 U 0 z y m W 2 i 6 N h + H u O V q 7 N 4 / r l h o / D n 0 C z O Z k Y v T 2 H 4 c B 9 u x X N 4 d n B d T C 2 a / E q C r j q e 6 i m o + 4 p M m s 9 T p W q R c N W O l Z w V n Y E a Z r b d f v 4 o 8 t g I i l N W T g 3 n j N 6 5 V B U j F + 9 i K S M 0 u D U P M a F B 0 o t w 5 I 2 i 4 H a m C O h t y I Y o p C x H v j g 6 x 1 C Q f 0 k u l 1 c z B c K h M K z y z + 1 1 i 7 c w D N M 0 U G 6 b y + f g 9 / m V o X P 5 z h C N z 7 U o q / C w 2 a A I 1 9 X F 4 J 3 S D j M s I 1 z O N p v C 5 G f W m 8 8 X s D A d w / 4 j g x t 3 5 J q Y X n s 3 u D 2 P l e 3 L S 3 u 9 X m N g 4 u r Z G b h C Z R x 5 + q D y C G e n N g c s H g b b 5 M 9 U J 3 D o 2 F G 1 r 6 u f X I R L Q k e 7 k / d 3 1 e Q 8 e d X x H n 3 m B D y S Q 3 I C N J / y d H v Z o Y S 1 3 r c 9 s m w R 1 N O 9 4 n b 9 N S T y N r R 5 J Q c Q 1 3 t + a m / E y e b D M i g G z l 8 z k / z s n B h w u A J / 2 9 Z w i Q Z k G j f f c 7 C C M w q 2 e w h 6 M 3 o v 5 i O E Z T k k z f I c 9 C A M 1 + x i 2 O n x e U S P b v U K b A + 9 I Y e o u Q 0 9 4 n Z B s b 7 d h E a 4 P 4 a L n Z 2 d S m y m q L i c m N v w m K 5 + e h 3 2 X D u e e K 1 b i c 0 s y / e J Z A I d U S O P + j z Y H k 6 c 5 X D 6 p V Q c z 4 a M 7 a 4 u e p A s b B X p 5 / H q Y A 7 O 9 W c u k N V 4 Q j y x Q 5 2 T t o 5 O X D x 3 R v Z j w e L s H K L d 3 e j s 6 U O 2 7 U X M n v t b B J 7 7 s / W t 9 g 4 b g j o 1 w g c 1 7 p S / e a / 8 o 0 a X t 4 B s v i q 9 m / S o E + 9 L g l 7 D i Z d f g c P l V F 9 O d 7 9 h 7 I Q j a o V 5 B z z S Y X A K j Z o w m u G g A 4 3 b 8 E i 8 E 3 e 3 w Y d m 8 R E O b k T W b z x k W f a Y H J S g p 6 B x Z 5 e k l + 3 e a n T c 3 v R O f M 0 k r Y h l 7 N J 5 A Q c 6 j H y H 1 5 D c H p e 6 s L o d b m 8 O c F A k r M u E b U i n M p i 8 u o Q n X x k W X 2 t 8 h 6 u r I q A O y S F 5 M b k k u Z l s y 9 y R I a F 5 L F + E 2 + d j O H K y S 7 1 / m H C v L 1 j B w W h p / d M m N W k m v c / Y i g u H Z H 1 z 3 W z d T k v c G 2 x 8 e 4 5 d x P Q o w x v H C v c + R O L 2 G V T K e T V k y + s 2 1 y 9 d Q l d f j x I J o Z F z B o B / n x i u b J O a z 4 v x V t Q t C q Z d U Q y 8 k 9 f M l Z o x R W B C 0 b F O v r i c I V 5 z P m S 3 T S u R N U N B U A g s T y / V H 6 5 j 2 L u A L v c a 5 u f n l R d U 9 0 n t I i b C f X k k n G Q o x M s A J v F 4 H D f P L c D l d u L p 1 w + o m S G E o 4 H t 7 W 1 I 5 q V t a u K q E W U w R 6 Q Y + f Q l / u V I I M / T b s d N b l 2 6 i 4 4 n j D r v N N 1 0 9 y D M p x 1 4 f 9 q H Y k 2 6 v L o F 5 + Q 9 x X N u y q / + L m Y c O 4 S 6 V 8 V E t o R 8 T / Z U 0 C 3 J n 8 m j 6 p 0 I Z w i 0 u X L q g S E D g Q o O d B n t p v f h h U c z J C L l M q f g c O 4 e B W I s Y x i 3 P F 7 A w W e 7 4 Z W 4 3 f A C h Y 0 p Q c 2 h V b N X o i H y R k H z n i p 6 l t R a U g m S h k 9 q Z c 7 W 2 B Q h 6 6 D R M q f h M D n h P k x D 5 l 9 + N r f f D b M O j h q a + / 5 0 t o D j 3 Q 4 1 m G G G u B w o Y V 5 X d b q Q z n n Q F z C e j G t S K p f g a r o G 9 V n c O r + I o y d 7 1 H 7 f u S M d l o M 3 K O 4 u e o 3 B j k E J 0 + D W v + t H l q i n g s z Y b 9 T k 1 9 P f e k P d 0 / P u P / 8 C 3 / i j 7 0 l P W E c 8 F k N Y R E B j + t W v 3 0 F M 8 p B 9 / f 3 S w x f x q X i x H / z g 3 6 C v t x s z 0 7 N Y W V 1 R D 5 O 8 f f s O D h 0 6 h I G B f i w v L e A 7 3 / k D 1 Y N T X D R 2 G n X z b G 1 z W V n K u J V R G 7 1 4 J l Z A o M u 4 x e C v / v t f 4 0 / / 9 N / j + r U b 4 k U t a B c P d / T o E a S z O X V r x d j Y m H g O D 5 4 7 8 b Q I x c i R + B 2 Y I m M 4 y J c 5 g i f f k O x X Q k 0 R 1 t m l a R z 3 R n Y 8 3 I W T X / k g m X T B g r B v U 9 g m n I F P Y f L O X M 6 7 u x / T 4 z N I e I 6 I p 2 N H w o 5 K X 3 f 6 P P b s K F + 7 p w Z b O Q F f I 4 m 5 8 V v I S x j z + n e + i 7 f f / C m + + 8 M f K k / C 2 d g 0 T n o t f m Z 4 x k m l z C u Y 6 H N Q 4 e q Z a R w 7 O a A 8 j V 3 y K 4 6 S R S L G D A M S W 4 x j a S G G E y 8 c V 6 E Z R c B Z F q Z H o a C Y 3 5 j L y P z H c b j C P o T 2 O c W o 8 1 i K L a G Q y 6 M x 2 I X K 4 g r K A z 3 o X c m g u 6 s L q 2 L U F E 8 o 4 J W Q j z O 4 d + Y p M e k c e A 1 r w w N K + Q + X 5 t R D Z U 7 3 c r K q R b W f o S z D T 4 q S o q c Q i T l / s B n z I j H L N D / v o p n K q g f n U w 8 2 C P H 7 j h L U Y L i G m f X b f f c q p / c X 4 G C W K 9 D I y W e H U M Y 1 J H L z o w l E h w J q q g 8 9 E O 9 J u n V x C o F O F 7 r 7 O p R n m L w z j Y 6 e D v E m b h W 6 0 Y O b A x r 0 U P Q S p q C a m b g 0 B d 4 Z E O r w I h z e v H m R X j R R L G C x J G F r P o + a 7 O O w z Y U u z 6 a 3 o d H z 2 Y H 8 V Y 7 m Y 7 k 7 N Y 2 D w 0 M b 3 o t t o C f m / k 3 P x r / 0 a u a 8 P N 7 J P J n m T B E b n u o 2 R k T 5 F C O u V 7 f V r z M / N y s d S j u c d i f W J o q 4 4 d 7 6 4 B b N Z 3 N f D 0 X b o N H s B d j W b z Q 9 y J 2 C o k H R y M x c a D d M 4 T F U W 0 u k s D y 7 h r W V H D o G / R g Y W h 8 S F 6 / E H I U 9 / 1 o i i c X 5 B K q 5 C q p l K 4 6 f P C A G b X g / N R V o F 0 H d u H g b T 7 5 w Z G N f p u G b m K I g f A 7 6 1 e l V Z K S D C 0 i u w q t b + w M R J a j m g Y / r 1 1 f w 1 F N R V S c v T v O O 4 N 3 q Z b v M Z e l U S t 0 8 u Z 3 m W S P F N a k r 5 E D 8 Z g Y L w R B W i 7 J f u w 7 z H o Q 9 G / K Z b H 9 Y O 6 G h s d e m Z 7 m f o B g G L i 8 v S Q 7 R u a X 3 Z y d i 3 i Z B a J i c S H p + 2 q t + 8 4 n T n P r E 4 H 1 2 M e b 5 e Y w 8 2 a 8 u 9 v I 6 F Y 3 + g 9 g c X o j 2 q B 8 O u H p 2 D E + f O q T q o D B p 3 L y B 0 L z 4 u z k L 3 X h 6 E k V h w h C O g w t F 2 e Z G o 4 w 3 g u 2 q n v c z S Y T v r W B 1 K A p n J o P D f i O H C u w y 0 M B 9 s n 7 1 Y 2 7 3 g f s 2 H 7 K Z G C s g K G H q + w s h N d l V G v y Z H Z J m J 4 + t o J h w 8 0 G V 9 w v 7 W I Y G S s + y 3 W h M b 2 L 2 3 v m a S z 0 j j s O + v Y G y m m E t E k B D Q r a X w l Z Y f V m x T C v q I t K i P 4 i A u 4 7 p 0 b s Y O T g I l 8 e l Z o E v L s Z Q c n R j O r U 5 0 4 D i 3 B 8 u Y 7 C j v q O d 9 C 4 V E Q T n t Y V 8 D i y K u D q 9 P v D X P U z U M U i 5 k o S 6 C R H F Q j 6 D f l 8 A 9 q I F / R 0 h N e V p c S q O a H c Y 5 b y U W 4 G U s W A g I B 4 t U o A 3 u v l s h r y E h N e m f S h 4 g l s 8 n e b B 2 N O C Y k f P 3 + w Z i z s w E K 7 C 4 z A O h d 6 J N w v y 7 s 6 z 0 5 v P C a C d 7 J N y k 2 J Y z 3 Y u I 9 R 0 e 8 S 5 S R d e H z E u Q N J Q a d C c 1 U 3 P c z X m R 6 q w s 6 d m 7 8 6 f 8 + Q d t H 6 3 B X n G b A J / M 4 j v 3 I 4 6 h i I 1 9 e D E t R z v X R I P 1 e S F 1 P Y i t t 6 w D c d 7 N 7 0 i G V + x Y 2 J Z Q k n J 1 3 o i F h z p r E r 5 z Q u 6 h O 3 k i 0 P 9 O 5 B T w c d 6 L V Z s 6 A 4 2 4 H E 5 c G H S g r U C 2 + C E V 9 r I Z z P Y p f 0 1 a T 9 F z / b o X 0 P 8 c u x p Q d E T c A 4 s 5 3 i Z 8 G c 5 D 7 d n 4 X P U c G G O Y t r Z 2 9 I z k G 8 d M U b F C C e F L 6 R t u L P s Q I d H e v u U F U e 7 q h h L f L m 5 a w 8 C O 4 X D I p x 3 x 3 m 7 P B B 2 p N U v d Y x d O Y v j x w 5 j e m p K 3 T p x 8 t V X M D D Q h 7 d G j e d i B L 0 O v D q 8 O R u B X + i d m E M 9 3 Z R e m B 7 H 4 7 S o O X G a 3 y 5 7 P u S L e C W U E U M x v Q M x B f N Z v a 0 x j G 7 F U z 0 V F G T 7 8 W 0 z A Y y f u P n q R z 7 p R U U j C r e 1 B F s t A 4 8 v r H 4 7 S 3 m Q R k F d g 1 p d f 0 L P N y T k v T w n H s f Z U I 8 b f v f u o 3 s x / v e B P S 8 o j e Z R Q g / h a D Q t Z M 8 K 6 k E G o t a n v v 3 O s V m M C b u a v c G t M z 9 C 7 N p P s T r 6 S / W 5 z V 1 C f e k j X P v X v 0 K P M 4 4 g l v G r / / s X u P L L v 4 Q 7 c 0 O V 2 b O C M v O M L 8 L 6 f N Q d U J N f Z Z p e a 9 z / e t B u R H 1 1 B F z 3 a f x n o E e 9 W 0 N q L Y F 8 d g 1 H D u 1 X 5 / T t n / w 1 I p 3 9 c H q M H / x e n r q K Z 5 5 7 G d / 8 3 r / D 2 J 1 b a h u d Q 2 k 0 n 4 H b X k U j H 4 f N 0 4 5 8 z Q l 7 d Q 3 V Y h a + Q A i Z 5 C L c 0 c M o L F 6 B r e N p V V 4 L S q P 5 D D y 1 Z W Q T c + j q 7 k a y 1 o V r v / 4 f c H m D y K S T G B g + h M X 5 O T W q f O I P / 7 M q r w X 1 F d I 8 J K 7 Z G z B 6 d t n r K N W Y H T X k + 9 s Z T 7 v s v M Z n f L F 6 l O 8 r R I t p 7 8 G v j D 8 m w O d e R G q z K M x / C q / L g u T E O S A 3 r 8 q Y Y i J a U B r N F 4 D P L M k 3 / E i v z o i Q l p B Y H E c k 2 r V j U E u H f B r N F 8 R p s 6 j n e v C X E Y t V P m t k Z 9 S h B a X 5 v Y e T r D m X 8 3 7 s j 1 b V D 1 k 3 w / K 7 T f P S g t J o t r H b L U G 7 Q e / 0 j o i q N 1 j D E 1 0 V 5 b F 0 D q X R N O F a O o f Y w i I u / O Y 9 9 f m D t 9 9 B L p P D u z / / B c Z v j e L 9 X / 8 a 5 9 9 6 C 8 s L k k f F V / C K u 4 x D Y f 6 E k C q u B a X R r N 9 A r f B 0 H 1 F 3 G Y T X H 2 r T 3 d 8 P X 8 C H e G w J 0 3 f H 8 N L X v q 5 + W v X j 9 8 7 A a w v C t 6 8 O u 3 v z T g U d 8 m k 0 T Y Q c B d S t L r w w w B 8 r t 6 h b Z T i U x + c R r t 5 J w O 5 1 I 9 j P p 2 k 1 q V C Y W H W o 3 1 j W g t J o t s G b N T 1 W z q G 0 o J K v o p R o i C d y I F 2 0 q N G 9 U s U K u 6 2 B 0 d j O u Z l a U B p N E 7 w L v M N X x + S q E c a d 2 l / C h R k n y l / w b m c t K I 2 m h e h B C Y 2 m h W h B a T Q t R A t K o 2 k h W l A a T Q v R g t J o W o g W l E b T Q r S g N J o W o g W l 0 b Q Q L S i N p o V o Q W k 0 L U Q L S q N p I V p Q G k 0 L 0 Y L S a F q I F p R G 0 0 K 0 o D S a F q I F p d G 0 E C 0 o j a a F a E F p N C 1 E C 0 q j a S F a U B p N C 9 G C 0 m h a i B a U R t N C t K A 0 m h a i B a X R t B A t K I 2 m h W h B a T Q t R A t K o 2 k h W l A a T Q v R g t J o W o g W l E b T Q r S g N J o W o g W l 0 b Q M 4 P 8 D d O O o H 2 9 i r 2 w A A A A A S U V O R K 5 C Y I I =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 G u i d = " e 4 b d 9 d 3 2 - e 3 6 e - 4 4 6 b - 8 e e 0 - 7 1 d 5 2 d 1 4 d 5 2 3 "   R e v = " 1 "   R e v G u i d = " 5 5 9 d 7 a b a - f 0 a 6 - 4 e 1 c - a 5 3 2 - e f 3 5 7 d a 2 4 8 5 4 " 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 N a m e = " L a y e r   2 "   G u i d = " 0 8 4 3 6 e 7 0 - 4 0 0 0 - 4 0 4 6 - 8 8 0 3 - 9 e 3 b 6 9 c c 2 4 1 4 "   R e v = " 1 "   R e v G u i d = " 0 f 2 f 1 4 0 e - 3 8 0 0 - 4 8 d 5 - 8 1 5 4 - 6 a f 7 4 f 1 6 a 9 d 9 " 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S c e n e   C u s t o m M a p G u i d = " 0 0 0 0 0 0 0 0 - 0 0 0 0 - 0 0 0 0 - 0 0 0 0 - 0 0 0 0 0 0 0 0 0 0 0 0 "   C u s t o m M a p I d = " 0 0 0 0 0 0 0 0 - 0 0 0 0 - 0 0 0 0 - 0 0 0 0 - 0 0 0 0 0 0 0 0 0 0 0 0 "   S c e n e I d = " f 5 a a 8 1 3 4 - 9 9 0 7 - 4 a e 9 - a 2 1 2 - d d 8 7 d 7 3 8 9 b c 7 " > < T r a n s i t i o n > M o v e T o < / T r a n s i t i o n > < E f f e c t > S t a t i o n < / E f f e c t > < T h e m e > B i n g R o a d < / T h e m e > < T h e m e W i t h L a b e l > t r u e 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 1 8 . 0 5 4 3 4 6 0 9 9 2 5 8 2 7 9 < / L a t i t u d e > < L o n g i t u d e > - 6 6 . 3 0 1 6 4 0 8 0 5 9 0 9 0 5 9 < / L o n g i t u d e > < R o t a t i o n > 0 < / R o t a t i o n > < P i v o t A n g l e > - 0 . 0 8 7 2 5 1 6 7 0 1 5 2 4 7 0 8 8 7 < / P i v o t A n g l e > < D i s t a n c e > 1 < / D i s t a n c e > < / C a m e r a > < I m a g e > i V B O R w 0 K G g o A A A A N S U h E U g A A A N Q A A A B 1 C A Y A A A A 2 n s 9 T A A A A A X N S R 0 I A r s 4 c 6 Q A A A A R n Q U 1 B A A C x j w v 8 Y Q U A A A A J c E h Z c w A A A 2 A A A A N g A b T C 1 p 0 A A E 5 G S U R B V H h e 7 b 0 H m C T X d R 7 6 d 8 5 h e n K O m w M 2 L 3 a B 3 Q U W I B c g m K y P k i X Z T x J N S r J k S 7 T C M y 3 b e l Z 8 E p X M I J J g k C y Q I M U E g i Q C A Q K b c 8 5 x Z i f n 6 Z m e 6 Z 7 O y e f c q u q u 7 u m J G 4 B d z D 9 z + 9 6 6 V V 1 d 4 f z 3 n H t u 0 r x 6 5 E w a 9 x l 1 z R t Q b / L C Y r U i m U w i H o 9 D o 9 U i H o s h G o k g E g m h u K R M H J t O p 6 H V 6 k R a o 6 F j 4 j H E E 0 k Y D T q k U m n 8 4 K W X U V T k x t F j x / F n f / L H + P X f / G 1 8 9 f k v 4 u / + / n P 4 r d / 6 T X z + C / + I P / p v n 8 a n P v V f 8 N n / / X f i P A r 4 t 3 U 6 6 d w K U q k U / Z 5 W 3 s p F N B q F X q 8 X 1 0 C X B Q O l J y c D M J n M C A W D C E 1 S C A T g K i 1 G c X E J + n v 6 U F 5 d j R N H T i F Z / 7 T 4 z i L m B o 1 G I 6 d y o c 5 X 0 h x z 4 P f G 7 1 O v 1 2 F 1 a Q D n b t 4 S + + 8 n d P / u E 7 / x J 3 x d 9 y u U N G z A u v K Y u H k W X h b q L p 8 B b n O S 9 m v g D w Q R j s R w 7 N g J u j w N X C 4 3 f v r G m 3 j 9 j Z 9 h / b p H E A 6 H 8 c 0 X v 4 W l S 5 r x 6 T / 6 Y / z 2 b 3 4 S 3 y d S f f o P f w 9 / + V d / K 8 j 3 v q e f g t 5 g R G 1 t D Y V 6 F L k d e P Y D H y R 2 J q W 7 J t y 6 e h W 9 H Z 2 4 f f 0 6 x s d 8 J P w 9 m P T 7 E Q m F 4 X S 7 5 a M k p N M p 9 H f 1 Y L C / D w k i c 1 F x K R F o E l a b D V p 6 g T E q B B J U K N g c D g T M j S h z a H B 2 0 I 2 V j Q 4 c 6 r A h 5 W q S z 7 S I + U B N n n y o y Z Q P L o R H I x Z s a 7 a j Z 2 R M y N 1 9 C 6 8 d v X 8 a y l p U g y e W F Z F Q J k T g G 2 d S c c w I k T B 3 d f f i 6 r V r J K A J 0 k R x e D w e 7 N z x G G k B C z 7 7 u c + j u q o c v / h v f w G X r 1 z D S z 9 8 G f / r j / + n O O 6 F b 7 y I 3 / j k J 9 D e 3 o F E M o E l L U 0 Y 9 w d h M Z u Q p N + y W E x 0 w 3 T H M l j b m E w m e U s C H 8 f a 0 m y x y D n A U J + k Z Z R r Z P B 5 J g N + 2 O y O z D m 7 b t / G 1 X P n U F Z V D e / Q A N Z s e h R X L 5 y n a w H q V 6 y l L x k w N D y I V P k 2 c f w i 5 o Z C h G G o 8 5 U 0 x 1 x Q c 8 y a y k B W z D L 3 A C 6 3 9 4 v 9 9 w P 3 j V A a 0 h z P b l 1 N R I k J r a Q Q S Q n h c A i f / f w X 8 Q e / / 3 u i t E / Q M X a b V X 5 Y W j q G t Y u G 4 p R 0 P s p X C / n 4 2 C j c n m J 5 K x c + 2 l e k 3 s d f U 7 2 n S C Q M s z l L I g X + i X G c P X o U z c t X I h w K E b l 6 x X E G o 5 H u R 4 O m Z c t J m 7 n E s U M D / S g u q 0 Q 4 o Y X D l E Y g q s H J r l z C L m J h U A i T D 3 W + k l Y I p Z h / F p M W x t B V + I I R s f 9 e g w h 1 9 r 4 Q a u s j 6 + A y R D J k S l F M d y 5 I w X U S v d 6 Q Q x A F s V g U R q O p 4 L 6 5 g x 9 2 9 v t K P S l A W i Z F W s l V 5 J H 3 5 I J / U / 3 S + H u 8 y X W 5 Q u D j D 7 W b U e l M o d u X W z d b x J 1 h O l I x l H 0 c K 2 l + v w q p m k o 1 a L t 9 X u T f a 2 h e O 3 b v C e W p 3 I D N 1 W F h 5 r F Q M q n 4 x l k A 1 U S Z j j T T 5 S v o 7 + 1 B V U 2 t v D U V / H 3 l Q U u / r a X 6 U o B M s 0 G Q o k E X m Y m 1 D Q 2 i X s R 1 L w f V o a r r a s k E D c J q t Y n v x c k E 7 e 3 o g N F s h t / n Q 0 V 1 D X p o O 0 B a b N v u 3 R g d G o a 5 q B L x V B r n e h c 1 0 7 2 A 8 g 7 z o c 7 n t D o w q Q w G A 5 5 o D u L t c z f l o + 4 d N K / f Y 0 K 5 a z b g 0 a q o E E 6 d T p 9 j 6 j H Y 1 G M z q h B p u D 7 D X r U 7 B T s y k l T P s j u c Y v v y m T O w 2 O x E o k b o h K f O D x N d Q 9 A / g S R d X 2 l Z m f A 6 5 r 8 o + p T S t E 8 x P S n B O Z z A l Q E 9 B v y L m u l e Q v 1 O 1 F D y 1 T E H J l Q q 0 I 1 0 c A B P b l + D o 1 f b x f 5 7 h X t K q O K a 5 a i 2 m V B m y 5 p 6 a j K x Y 8 B I 9 Z F 8 M v F x A R J u B p N Q b 9 D T w y E h p n y t j g V d E m j e N z T Y j 8 q q G n H s d A g T m S 2 k a b g u x S 5 u r v 9 E w x G Y L B b h i N B T C c Z x K p U k Y p k R i 8 Z E z N 9 j r 2 E 0 G o G 7 q A j h Y I h o k x b E j B B J m U d m O h 8 7 R Z K J p C g J D 3 Q 4 5 F 9 d x L 3 C Q k h l j A 7 A b E j B p h 3 H c P i e i T w T 6 t w 9 O 7 u l Z D 1 2 N I Q R D A a F s P l 8 Y 4 J Y V o t V C D H f a C H N F C T T i 2 1 f F m z W b O U V l f K e q W A t x k R g r y B r D s m 7 w / W x l M i L x W J i m 3 b C b C H h j 8 V F n Y w J x M 6 I w M S E c I J U 1 9 f J Z 5 R M R C Y 1 n 2 u u 8 E c 0 O E u m X q k 9 h U F / 4 T r W I u 4 e 5 k M q l j M O / D 7 r S 7 T o 6 r x Q U O 7 u B j S v H 7 8 3 h L K X r 8 f 2 G t Z M C a G J t F x Z o S K d b 4 R D g k r 1 Q o 6 I i f F x O F 2 S 5 4 z B + 6 d 7 e E z O 6 Y R e / C Z 9 j z 1 y 3 u E R Q Z o L J 4 5 j / f b t O H X w A B q X L o f R Z E K A 6 k P u k h I 0 L 1 8 m f m s u R N r 3 6 q v C k b H x s e 1 y T h Z 7 b 5 l V 7 o 9 F 3 E v M h V T q w K T i w t V s S i M 4 c k E c c 7 d x T w j l r l p D 0 q 7 F x s q Q E F D W I o o 2 U g L f I M d q p E i r 0 K 3 L W x B m l b p N K B 9 c / 7 K Q t i s E 1 k x s T s 4 F 0 n X w N U m a h U 0 9 r l O x 5 m O z k q 8 1 F 3 z t 7 P H L 5 h + 6 b U I s K V 3 9 I q H u H 6 a + m 9 w 8 T q s D F 5 Z c L / f Y k x j p v y Q f d f c g 6 4 2 7 G O i i w x E 9 N l W F h a C y Z 4 + R T 5 7 8 b U Z o c l J O S Z i J T I z p y M S I U 7 0 n 4 P c L Q s d I W 3 H M W o p j D m p I D 1 s r u h E x u L 7 F B Q B r U C Y V k 5 P P l b 3 m X K 0 Z T W i g l 5 X a I p n e e R S S N X V g y 2 Y i T M Q y W A v L 8 B 0 E K p I L Z S 8 8 W E v X w a K T 2 5 o o s B Z R h I 9 v h v v r F Q I T j 3 s e K O A + f T O B G 1 K n A 2 s 2 m 8 M J h 9 O Z 0 Y y C I H K 9 j Q O T L B / 5 P S c Y B o N J O D L 4 X I m 8 a z / X a 8 T b Z O I d b j c h F J P u c R H 3 F / x u C 0 H J V 8 c c F L m M x 1 P Q O 5 b R n l z 5 v d O g L Z C 3 4 G A p a q C 6 C 7 C 8 J J q 5 A U W L K D f G Q l 0 I L O R q s J e N b 5 x L k 0 I o r 6 y S U 7 l g o u R r N j 5 X P q K x q Y Q y G I z w y 9 5 F B n v 4 2 m / c p I u X N J q B C C e 6 T F H 6 2 q A B Y 6 F F 5 8 O 7 A Y p s 5 U P J V + / n N A d B K j K e l t f X F J T l h Y a 7 J h F a n Q F J j Z s I Q M z X S h q K e 2 A z l B t i s 6 k Q 2 H G h N q E U M M n Y 5 m V T j I n C 9 Z Y w n d M 3 N i Y f k Q v u c c G O B j X Y O V E I l g J d j R h O Z 9 Y h w u Z e 2 L W C 6 n b S N v f L O 9 B u F 4 6 H / s X 2 p n c V 1 K Q p B I V I C p m U 0 D Z R A q v 5 7 j X E 3 7 U 6 l K V 4 F Q k 0 m V Z I E q E k R 0 S + p r A 7 C r f R M A l n g p 1 M Q S Y K 1 3 M s N h u K P B 7 R d S m / b Y s 1 T D 4 K m X E M d r F P B 6 4 z K V h R H q f f l d I H b k / V d I t 4 9 4 B l I B / 5 e Y q s c G D 5 i Q X H E R r q L S j T C w l 3 p Q 6 l 0 e q F q S c E n M I E t + 3 k O S P U Q q o G t z m J d q J 5 g O t l P G y C t R d r M d Z u o 6 N e e W 8 W x / f t F 1 2 M z h 0 7 j l O H D u H U w Y O 4 d P o 0 f v K d b + P E w Q P y U V O R 7 x 3 s H d e J u t I i 7 g w 6 K r 6 d c v l m 0 G l E 6 G w f k T L y w C U 9 h 5 H B r A m + U C g y q M Q M h V Q w 2 B F J k B y J f b l y v Z B w V + p Q x q L V R C b p A t 2 h M + j v 6 x O N u W o U I g 0 f P 5 O n b j o U 0 j r x v D r R 6 I g X L t J k A 7 2 9 o i 2 K e z c U l 5 W j r q k Z y 9 e u Q 1 3 D z G O U f F 4 v J s I a Q a Q b w / M j / C I K g z X 9 i y 9 f h y 4 d R 5 L M 8 z f 3 t a G q z A o b v c 7 R 4 X F + i U g l o u j t H o X d p M H r P 2 t F c 6 M b J j 0 w 0 O e D c Q 5 W t p o 0 0 0 E h k x L M d b u w a / 3 y K X K 9 k H D H d S h X J Z t 6 s n Y i 8 2 v t m t U o r W 4 Q 4 5 I m J 4 M i j z 1 2 I y T g H N h 1 z V 1 5 2 C T k m y l U d 5 o N y g h e B R E 6 f 3 7 3 I 0 9 J M V a u e w R L V q 7 A m k 0 b s X L 9 O j S v W A 5 3 s Q d L V q x A b V O j f G R h G B 0 l O N 1 z 9 2 z r R U A 0 L S T I u n / j Q B d V B 4 y k s Y C S U j s u X B p C e b E F B 4 7 3 o M x t Q V O N H W 8 d 6 s T 2 9 W W I k G x d v z G E C 9 e 9 G d N 7 N r B c 5 U P J U 8 c c W D 6 5 y r G / 1 Y j H V t S L f X c C 3 b / / 9 f / 4 J 3 J 6 Q U j p q 8 i 8 k y p 4 T Z 4 Y z v f q U e b U w m 7 W 4 v S p 0 7 j V 2 o Z I O I J i E u S u z k 7 R J 4 6 1 k m K q z R f 8 O + r v s b P C y P 3 z K I v N O 7 9 v A h d O n E B P Z 4 f Q T l W 1 t V N + Z 7 C v H 9 c u X M C 1 c + f E i N 3 u 2 + 2 w O 9 1 o v X I F p 4 8 c w b L V q 8 U w j E X c X b B T p 6 / f j 4 8 9 0 4 L X 9 3 b i f T v q 4 B 8 P o b V 7 A p X l D t E t j H v U 7 D 3 R j 8 1 r y 1 B V 5 c L 5 i / 3 Q E R O f e L Q a F 6 8 M o r R 0 b n 0 l p 5 M t J V + 9 X 0 p r 0 F K W Q h d r y j u A 5 s 2 T F 2 f X k d P A X r G W t B C P Z 5 K G Z e x u C e G t m y Y 8 v T S S Y f / g Q J + Y H 4 L r J e y d C x G 5 q q q m 7 5 s 3 G / J H 2 n J 9 i s 3 J F J U y Y u A f P R w O P C B Q c Y r w t a g f I E N 5 i M o + j p n k 7 E n c e 8 u U 8 e w t 4 u 5 C a C k i F m s n f s b C N 0 Q x p w 2 U p p o D v Q N p m 1 8 R 7 + Y 0 / Y O q X G L / X J H / z h l K n j r m 9 8 7 B q E 9 j W 2 0 Q x 2 7 0 i H 0 L w R 3 V o b j t l d U l C y P f 8 u U B E m h O i W 0 6 h C 6 2 r L w y U 8 n n h t s I E e B O w B O j q M H a j n s 0 s B d w w u c T e f z 7 B p M 1 0 4 i c / 2 D Z 3 G Q n C Y 8 e 5 u t m E n E c D k 5 S i T n + n i R T 3 i O 6 Z 2 A y M d i x 6 7 Z q E Q 9 F 6 Z 1 y g U b W B u 3 j f O X 5 c 5 4 g m L Q 5 L z J N B 0 U 2 l Z j B a Q 6 x h A a J N M m X L N 8 L C V w A L A i 2 s r V k 6 t H N k x b i i 9 l c E 8 G Q X 4 M N N V n n A O 9 T d z T l D r E V c o M s a x q l H j V X i A 6 v q v M p 4 K 4 / 1 4 c 0 w h F x v s + I 0 9 0 m n O s 1 I A Y T W k f 0 O N J u g k / V C M s a j Q O P h V J D T 8 T X W n I n a H l Q Y d G R a Z x M 4 M K F X h w 7 0 Y 2 u D q + o 7 F 8 4 3 4 P r 1 w d w 5 c o A o s G Q y G c M U q X / 6 p U + a O I R h P y 5 D q V 7 h W / 9 6 C b K P E a 8 / v Z t 0 g 4 k j b E o 9 E j A S C H B / T i N G j L d v b A Y S N C p I I 6 T d T M f z E W 2 l G O k O I 1 j n Q Z U m W Z u x p k J m j d P L c z k 0 7 v W k o B n 2 4 J 2 N I V x t N 2 I X c 3 S T f M F e k e G q N J Z L r Y Z H e 0 d K C 3 j G Y N C O H P m H J l o B j z 2 2 D b S M j P 3 2 V M Q i c Q Q J 5 L Y T G S e c Y k g g 2 8 g H N M g Q s T i 7 k D T Y U l J A v U e M k / p C / t a z X i y J S J M D z V G J r W 4 2 D + 3 T r X v Z v B 9 k Q E r 3 g M Z t d C m E v A H o r D a L f K Y M u k B 8 m e c 5 M e g l U x f 7 p 7 M j y R 2 N 9 T B L D h z p h t P P N 4 A P f 3 2 t Z t e X L o 5 h p + j + t X x s 3 0 o K z K h t r a I 6 s U h X G v 3 o 2 8 w i G d 2 V M N e 5 E A 0 P r 9 r y 7 d Q G J n 7 p 1 g J P D q B p e m J Z p L P 2 w O k s W R 1 O g 9 o f n b q 0 r y f n K 1 8 D d W d W O M k M o T a 3 R L G i S 4 j H q 2 X N F S h 0 s H r 9 V I Y p Z 0 p L F u + H J c v X 0 Z T U x N s N m m Y + X Q 4 0 m F C J J 7 7 U I o s K W y s z b Z t 8 c / t J Z L M B n 5 m 6 k v j + p 4 a q b S G y L b o 3 b s f K H F q c e h Y L x 7 d U I F D p / p h t e i x a U 2 J M O s 7 u i d Q V e n A j 9 / q g N W s x 7 a N F X C 7 L O j q G Y e r W B p 5 P V c o 5 F F D n Z c h l K j Q A V v r w r A Z S V v d 6 B X b 8 8 G C C K V z r c n R T k w e J t L p b o P Q U L w 9 6 h 3 O T F b J 4 D w + n j 1 9 j U Q i v o G O j k 6 U l h a L n h C F w K b c s Q 4 j 2 c 5 T H w i j x J q E N 6 S j c 0 k k q S 9 K o M s 3 v y H z + Y R i L D b i 3 j / Y y R g Y 8 Q Z R U m Z H K J q G R Z u C 1 q A X s q I n M y S a 5 A b g F M l C 1 p R I L E B 7 z k Q q h V A W A 2 n m F O n 1 V B J r 3 L 2 4 P R a j A n Z + v z V v p 4 S j c k 1 O 3 Y m D T R v C 1 X a v U N 0 M n u z E U 1 w q 0 m o w y Z q a m z M 3 Y r G w 4 E r p f N w a 1 o t e 3 N O R i c F k Y i j 3 P F 8 y M Q 6 0 L W q j d x K T Z G R Y n D Y E I y x L J D t J L S Y j K Y T J I i E L l c y u N I J R q k M R i Z R w L 8 B y H C W 5 T l N 9 w G n i 7 m Z a b G i q m C L / s 4 W 8 G s T s 4 K k U 1 G R y m 8 n 0 a t B g Q l M p z D L O i 0 S j G d I w O I + n A 2 O P n x q h E A / t m H o J r C G 6 x + d P j o V A X R d T s L M l t 9 f F I h 5 8 s A z m Q 8 l T Y s U 9 P x E x w u l 0 k D X V I f L n A 5 J m F b 1 m C b b i x h z t x D D p U 6 S S R R I l d q k S 5 8 6 b y p g x L r u 0 1 Q h S R W x i I t u Q x i 7 T s z 3 3 1 y G w s 3 k q e c 6 S 6 b q I 9 x 4 y B K M / r U 6 P x s Y G N J a x L B f m Q 6 E g C u i 5 h n j K T r Z t V j t x G J 7 U Z S 4 k E O G j 2 L 2 t d h Z I + 6 z W 3 D 5 7 I 8 N D s N k s O Y 2 0 Z 4 h M v v C 8 l e a C 4 R k / j i O H z + H 8 i Z N o v 9 W K 4 / v 3 o 7 e z C 6 H L L 8 M x c R F G 3 f y 9 P I t 4 9 0 K R R T W U v P y 4 b 0 I H n 2 8 c h m S k I B e m C 3 O u Q 2 l 0 O q G d + A f V F 6 Z u B O V + V 9 x 7 3 G w 2 i 2 M G + n v E 1 F / D Q 4 M 5 o 3 F 5 n 8 v l E i Y f z 0 D E 6 P H p y G a + f 2 Q y G z S I l G 6 F 0 8 o V U i 1 M R q M g N z f s 2 p 1 2 T I 7 1 w U 2 2 9 C L e g y C Z H q e C P R A I C F l 1 s L e i A C c K h T l L s N m z g g g l d S d S S K W E 7 j G 9 i D f W x k n r 2 M X U X y y Y F Z U 1 Y g R s W X l F T p 2 K 9 3 P / O x 6 A y B 1 l + Z w T s n Y r C K p / 3 b g + K D X + y R j o 9 d G 2 v L E A R O J p h O J a h E s e x b q t m 1 H d U I + 1 j z 6 G M e c W b N 2 1 C + n G D 2 A 4 t O j t e 9 j A c p o P J U + R Z 9 4 a C m j F 6 i 0 8 4 N S j J 0 0 y R 8 y 5 D h W l q o a a T A q 4 P a h T n s e b 5 6 Z j D A / 2 w 1 V U J N I u d 5 F w g S r g 7 z L p G N x r 4 v i x E 2 h t b U V 8 0 p t z X g V p I l O p 2 4 j t m 6 u Q j M V h o S p W s U O L 2 9 0 T u H p t S D 5 q 4 Q j G p G 4 v D P Z S b l C 1 b S n g s q D G J T 1 U o 2 7 q N S 7 i 4 Q P Z L Y J Y A / 3 9 Y k C r m g s z h T l p K E / t S i J F l s E M J V 5 T G a O 6 F Z 8 M G J S H h T c 2 L x W x A l 7 F Q g F r K i Y m o 6 6 + A Y 8 9 t l 2 Y i D e 6 u H u + d B 4 1 r t 0 a Q 4 I u 8 + 1 D 3 T h y q h + G V A I G T R q b V h e j r q 7 w a h v z A Z u s 6 p 4 R V s N U w v C t 9 k 5 I 6 l B M F T b 1 M h f x E K J v X E / W V b k Q g O a i u T m q R G + L 2 c L k J J M g 1 9 x j c M z 7 e R 9 D R 6 X 3 Q J / U u q w c w 3 C 6 3 J k B h 7 d b b 4 p Z W x k j V L f y F H s Q s z a h h E h b C D V V N n z v 1 T Z s 2 1 A J n z + K b 1 G 6 t d O P s h I 7 T O a 7 4 1 r P n 7 G I J 2 C Z D k 4 z P w N 5 Y x E P J N S y q U A t 0 y J Q e i T I o 8 J 5 1 c w E 9 D q p A 8 F s Y U 4 a i g c Q K l o l H 9 y b Q Q F X 5 H g V v 3 w M 9 P e K H u c 9 X R 1 o a l k q h l l 0 U 7 q U 6 l Z x 0 n y 8 g m G h 9 i i G 2 + P E s 0 8 3 I w o d P v T M E n z 0 A 8 t R X O Y U D Y B 3 C 6 G 4 B s c 7 s 1 p q p g l Y / J G 7 9 7 u L e B e D S D U e l m S 7 n 8 y + Q q P E C 2 F W 6 T A 6 q o l M K u a q A o N L d 4 V S e j q b w + H M k I + P 4 f 5 + X F f i 3 t 1 S 5 0 N g b N R L 5 p 4 0 Y v b g D B O f a B J x o l F C D H 3 m N L d T c e D W c 2 4 x 7 + r 0 Y m T Q B z 1 S M O l J g 1 I d y 6 B N k U m Y g k 6 1 / O d c w G Y r k 4 U L h e n A w 7 J L b I v q 6 W G A I r 9 q q P N Y R 6 W V X j o k t 7 y r 0 j p 7 Y U p H 8 J e m D 2 m d N D W Y m k R q c E 8 Q J T c u 6 h d S Y A w P D o h p b 3 m 8 E g / V K K + q l v Y V O E 8 h X L g 6 D G 0 6 h X / 9 0 Q 0 4 b T r 4 R v x w m T U I T 4 a J Q B o U O U 2 i 4 + S 1 G 0 O I R + K U 1 u B m q 5 d I m M L w s D Q L 7 F z B Y 2 F 4 y A e 3 h R W C g 0 y 9 5 b Y J V M U H 5 Z x F P N x g p w T / A R V c j 6 K U 0 6 p 0 l Z s + z F q H K t T 2 p M Z k h D s v T t 3 H A w m V y S g n x n 2 i P Y r n l m C X u a d E 6 u e n b s P K B 8 + Q w 0 P r + w c C q K u k + p J B J 4 Z v t H e P 4 9 K 1 E Y T j K T g 9 D t j c D i x d X o m U 3 o h I S o + m 5 j J E 0 n o U l 8 9 / X F N C d q 6 o w c M g 3 F Y e 1 A C c G X P i U i y 3 + 1 T + 8 I 9 F P B x g 2 e e C n 8 f R m U x G 4 a n m + l Q + P / L D j O K g N d h y v H v 5 x O J 0 p 0 8 v N J M C / m G f z w d / Y J J + Q B p 3 4 3 J 7 x I h a b n N S G n I Z t 7 3 T O x V M B u D R 9 e U Y H o 8 J L d j W 5 U d p k Q l L m 9 x i f S f F f L z X G L 3 y Y 4 z f P o z x z h O I 9 x 5 A o v 8 I 0 g N H 4 U p 0 o d g U E i b o I h 5 M q G V Z Q T Z P Y k j f h N T G 2 t 3 d Q z F g 0 c 5 c l Z i R U H p 7 v f D g 5 f 9 w o Q t R E C P N E Y 5 E M T 7 u F / E 3 v v m v u H z l K r R a P Z 7 / 6 v 8 R 5 t / Z s + f F O R R X d C F w V / 6 E 1 o h V q y r x 6 J Y a l F U 4 4 f L Y h R P k f T v v f H a a u a K 0 Z p n U + z k U w L h v H C M j I 7 h y + R w u n z u K R H p R P T 2 M k O S b h 2 U C 3 k l g Y G A Q v X 3 S X P o l l p k 9 y 5 q 9 5 6 5 N y w 6 N f Q W Z W V N n a F U I p c R q + C 5 9 B 0 E y 6 0 q K P d i y e Q v + 2 3 / / H 3 j + S 5 / H q T P n s W v n 4 3 j p p Z f x 3 H M f E L 0 k T g 2 W y N + 6 / 3 A Y k g j E p / f m L e K 9 g U J t n w p 4 r h G e u L U 4 d A q N T Y 2 i e x o r m F u j 0 w / F n 7 E v H 5 s z 0 x G o E A t 5 / 8 / / / M 9 h 8 8 Y N u H T p M n p 6 e / D M M + / H Z z / 3 B Z w 8 e U p M + X X + w g U M D g 4 i H J t 7 d 4 6 7 C X 5 + 3 C P i k T f / T g y G X F M R Q 7 k j C Y c p T f W h Q n e 1 i I c Z h Z Q C S 7 e S z 4 S L W W p h 4 f 6 p v I f y R R + K P K 4 o Q b P v f G E N Z S p q I U 1 j Q C y W X V O J T 6 b 8 U K E L 4 T w e A d v X 0 y 1 m Z h V T J o t J K d N i + j A d p X / w 0 g + x b O l S r N 6 w B S c 6 7 9 / g v r X V C S I O 3 Q P d x 1 h Q C 1 9 E K 7 o T 8 a y k a v B t z W U o / S I e H h T S U i w n I i Y t F Y u G s X s p N 9 u k 8 J O f v I r 6 + g Z Y q p v F / n x M S y i 9 a w V C I Z 5 z T y K U Q q a Z C N V U F I U p 2 o W q 6 l o M D w 2 I A Y X j Y 6 N w e 4 r F O c Q i 0 D q 9 a O T l 2 Z D u 1 1 B z j z W F Y N c h D A + P w F 1 U g s o l m 6 g w S U G v M y I d n 0 B 9 u R 1 m U 3 Z 5 U o 4 O t Z u E 1 6 / A b c 4 I r S Y N n p d i E Q 8 O C h K K i J S R 9 1 Q S 6 y s n 0 d / T j k Q i i b 6 + P t S s 3 S I f m Q u q V c u 6 K i / M 1 D u i E P h b N u K H M h c e k 8 k 3 5 h V k 4 j o Y r 5 3 L Q a / X Y Y T I N n A f l 4 N p 8 C R g q V g P d 3 E F x u i a 3 v r x N 3 D 5 5 N u Y H G l F I p 7 G z / Y d R v 8 E T 3 I p H c / P d 1 d z F E 8 t i W B l e U x 0 N 5 o L + H u L Z H o 4 I L o r C H l I Q 4 8 Y X n n l J 6 K T w t i Y D 6 t W r x J H F A q k o a 5 P K Y P Z 3 Z 0 w L S V S J c V J m K W K l l K g T j O 4 Z O Z p u R R M B v x E q F F U 1 d S J u S R c r i K x 8 N n Y 6 C i F E Z T W L s P p n r l N H 5 Y P H h V Z T e Z a t T s J u 5 G 0 K G m S q w P S A m g z t W 0 x u D f H m q o Y r g y Y E J f n J 7 B T Q R C M S n W r h q I E 6 j x J M l G j c N g s 4 j 6 9 Z C J O h L V o H 9 W h 3 K X B 0 M Q s P 7 K I B w 6 F t B S v D 8 a m H 4 f u U y 9 C r 0 n h 6 a d 3 w 2 6 z o s N f 2 H 1 e 0 C m h s x S L 0 l o h T T 5 5 8 r f z w c 4 H H l B Y W 9 9 I Z u M k b c f I 3 B o U 3 2 N V y v P x 8 Z i t + a J U N 4 j d p D U 4 L C t L C D I x + E b X V c e w t G z q 0 I t 8 8 G T 1 5 3 u N G T I x J q k c 4 F v i 9 r R W r w H n + y 2 4 M Z D G t U G u Y G l Q 5 t L j 7 P 7 v Y 2 d z G K + 8 8 N f S l x Y A l y m N F e b C i 8 U t 4 t 0 L l p R V 6 x 7 F L / z C x + B 0 2 I U c u 7 R k w h X g T u E h 8 E a u 8 + T W m W Y D e w Q n / H 7 0 9 X S J z q 8 K b D a H W A S 6 s q o a t 2 / d E G N L 6 h u a k Y j O f 3 Z S f b i X S o u p J Q O v v s F X e W O o c L e h + c I X T O P s o V e R h A 7 / 8 N n P Q 5 N O i j k E v / X i t / D c M + / D 2 k p p J O 9 M X s F C P S i C C Q 1 6 w W N r F v F u h Z B 3 I f P q d 5 t G 2 N S I Y I Q 0 l r z P a d Z P 5 Q 2 H / R d u T J E K j X 0 Z w u G U M P f m 6 p D g P H Y 9 N 9 v 6 q A 4 X z 5 n h i K d Q N p J W m g x M E v G S o h 5 l t z t x o c 8 o z K m 5 g u s 1 3 u E + V M p d m v j 6 e A G C 4 t I y M a Z p d B 7 n m i t 4 f B R P q M m d b / P R 5 t W j c 2 x q Q 1 9 j M d n a Y d p 3 / k 1 U r 9 6 D p H h 2 9 L j p 3 2 V K w d t z H s 6 a z W L q r O j I F e h L V t F + + c u L e E e g m H x q 2 W Z T L 0 W F q Y i T X L 2 I Y 2 1 F R M g w T z f W E 5 K + o 0 Z B C a T v F i T N d F C O D U Q 1 R B R 7 D p l Y Y 3 H X d + / I C E b I 7 P N 5 R 0 R v i f F x H y q c M 3 f j U I P N O + 4 z W F Y m T e 3 M s 9 B y x 9 v S s j K q D 8 1 O p j J L E O b 4 o C h F 8 s G T 1 h f K Z / D Q D p 4 f k D 2 S P F e c G i 0 l C d F M s K k 2 d + a k j l E 9 w s M 3 U e Q m 8 8 B 7 F k d f + g y W F A e A 4 d P 0 r J L o a G 3 D + b d f Q O f x f 8 H l E 2 / C b b v 7 B c E i 5 o c c I l F a 2 q Y g R / w x G d V S 3 T o k t q d b k V O z / 2 K u h t K R s E e 1 T f S F 7 D T L y o 9 l f y g X 6 r x y e w q r q d I / 0 N s N s 8 V K 5 l h Y D N 0 w G s 2 i c y G v J K j M e c 7 f 4 g W g 5 4 I d j V G Y 5 N G 0 3 V 1 d q K u X u h + N h X S i l / h s u L 7 v q y g t d q G v v 5 + u x y h G C 5 u N O i S N J f A N d 8 P u 9 M D h c A i y + 4 O T s F R v l 7 8 p w W N N Y k P N 9 J O 2 8 E j e G 8 N 6 D A e y 3 k t h T 6 v A D Y L c z Z a z u U A U g d L s S F n s E / j O Q 2 g p k m U x W y z L O v + x d h I h I d J m 7 2 E s X b Y E i X g C E 4 b s A u c K N A f y C K X R G Y l Q j e B R i v l d j h i z E Y q h R Q K 7 l i S k 9 X y S F O v 0 6 O p o Q 3 1 j i 9 j P 7 V E 8 W r e u s R n H O k 1 T R s y q w X u 2 1 k d h J 3 N S A U / 8 o q z W 7 p 3 U 4 U L / 3 D w c J o N G D P v g B T z i Q x d h c p Q h o i s l N o z i 1 s X D c L s 9 s N q s G B o h 7 b l y j / w t S Y 3 b z T w 6 O S 2 8 f Q r Y H c 9 9 C w s 1 A f B c G z y L U 5 k 9 u b h i / A O C j N m n y H y G U M Q D 4 g L X 3 5 f a e z D u G 0 O C t o v r l i C c N 0 K B C H U z h w 3 G o q U I B L K L q C 2 E U I w q V x I r y 7 M l u n 9 i Q m i q o c F + K r k 1 w p 0 e j U X F h C 0 d Y z r c 9 m Z J w S W 7 M 9 k L v a M K z S V x U T e b D u y Z O 3 h 7 Y T 0 u t n e 9 h m s r P 4 T x 4 N 1 V D y 4 i E y 8 s t p 4 0 N U / v O z i R R s D b j d X L J K 3 K M + x e H S R N S I R z m x O I p Q w I U H 2 q E H g Y S 4 k 1 h u E g N z z L m T J K H B q M 0 r u a / u k s Y j 5 g Q n H T C Y 8 i F w 2 7 L P 9 K L J R L E u s r / G I K u r Y 2 U h A N j R i K 5 x b m u l / 7 r d / J W R I 0 b S j O N O q q i T R f c O n c R J V z B d w G F Z w M o K K q G q 4 i j 1 j n a Y z q U 2 w C F l l 4 B G 4 S Z d Y 4 V l S k s L Q 0 A X 0 q g O Z K y 5 S u Q Q r 6 + w d w 0 + c k M k 6 / m M B s 6 H E v F d O J 3 Q 1 0 n f 4 e / P 1 X 0 L h k J X x d 5 x C d H M V r r 7 6 K A 3 v f g l k b g c N m p v q f N A 6 M y c Y F T h X V I b / + x c 9 g 3 a b t a D / 7 K l X Y + q C L D u P k G / 8 H V U U m F N l 1 M N t c 0 I V 6 c H b / d 5 C e 7 M W S u l J 0 X n o b M V 8 n d K k Q j P S c v F 1 n E f a 2 w Y o J t J 1 7 E y 3 L 1 i C s m l x / E X M D E y r b M E 9 y o c i / 6 D U h 8 Y H b K b m X j d f r g 6 f I j c l U r v W h + 7 X f J k L x O e S Q 1 j O h p j b k T o e Z j u k b 1 6 H W n a Q L l b Z 5 o K F d N e c E z z X B P S v E C u 0 2 I n H Y i 3 Q i C r O Z Z 5 Q 1 i w l f 2 J G h 0 e r o m u L C C c E Y G u K G Y i d a x x w L J t P d x l D r c b q X M I Z 7 b h C J 3 k B F e R n e t + c Z f P g D T 2 P / w c N Y v q x l y h T V 3 M j c 1 L I C f b f P I T w 5 j k k q c H R a L Z Y v X 4 a 2 1 m s I + K i u W b c G s Y k + h I I T W L F 8 J d p v X s T j T z w r y D k 6 0 I 3 e n t s I B c Z R X 1 + H / u 5 2 b N 3 x N H h h u 3 B q / q v r L 0 I N N Z n k N H G i 0 i k R i q s y r C R C I J l U 8 U d z 4 F K u y Z c y U 6 k 9 j y E b + d v 5 K L G l 8 E h 1 T P x e b 3 c n a u o a p B 0 y 2 F v C o 3 u Z V N 2 d 7 W J p m w S p V r e r S M x 7 H o n G c e L 4 S W G C b n 1 0 s x i b U l p a g m X L V 4 i V M 2 b r G T E f t B 7 5 B j b v 2 E N k d e P l b 3 0 F T + z e D U f l K v z s p a / h m Y / 9 R 9 J m C Z z e + 1 2 s 3 P n L 0 C c m 4 E 9 m 1 y m q d P G 8 F j x B o l 4 Q h e e c m Q y n q E C h y u z 4 T Z Q T A b g Q U E N H B y X p h T G 4 d O y m A o h X X O S F 0 n i t I m 6 E 5 u e r p 8 p o t V u H o Y m 4 W N 6 F H 7 l 4 f / Q h b p 8 + f N d f x Z J V G + F D p T B Z F n E n I H k n w R J 1 J + a A i K X 0 l p o Q k v G w S P M 7 G k n n 9 v Y h C z 3 3 j 1 + W m i S z E W Y 2 c D s T e / I C g W B m S L w a 3 F G W v Y E 9 R L a G p h a U l J W j o q J K L D j N 9 a 4 r l 6 9 i z z N P 4 7 k P P o M l S 1 o Q i 0 a w Y s V y 9 E 3 M 3 s 1 o P j C S X c y C e / C n 3 8 P + 1 7 + L L V s 2 U 4 l / G 2 W O N K 5 d O o P l 5 V E E u 4 8 S m X 4 R K e 9 F 7 P / J P 8 v f l B C K p d H s i W F 9 d R h r K 8 L i w X N X r O a S B I r c T j G K m c F L t I x M 6 o S j Y + I L n x H u e A 5 X B v S i W Y D e k + i U y x P R e C x J P E X n 2 F Q T Q f E f / x z q P H T P g m R Z z y B v c 9 q 1 / I M Y T i 6 S 6 U 7 A s i 4 F Q S l i g 5 w v x 5 w 6 1 W N E a 2 u b a I u K J 1 h b 5 f 0 d v H Q r e z w h b l y C K N W k W U P x y Z m J D O X H 8 l E o r x C 4 e 9 C O 5 l j B H g S M g f 4 + 0 Z t C D e 5 M e + z 4 K e x 4 f J s w F U + e O k s l g B Z b t 2 6 k S r 2 e T M p p T r Z A s J Z g 1 7 b Z q E U 4 R h q H S M Z O g Y a i O M z 6 F G 6 O G I V n z x d I k M a M Y i T i V D 3 s 6 Z G M + r G p O g g H a d 1 D M 8 z y l A + u S 9 a R h m P H C 2 u r K 0 O G H C / j b L A a g c E r P 8 X S d b s w G L L C H r o G s 6 s S 0 c A w L O 4 K j A 3 1 w O Y q o Z p X h f y N 9 z Y k W Z b e q J B 9 w Q H J M a d 4 + Z K p B B w T p 9 D Q W E 8 m e h C a 4 j p x v I I p f f n U / F D I M l f S z A Q e L n 6 4 3 Y w O n g d d 5 J C Q w C S m E Z u I a G G 1 5 i 4 L y o S 2 W K 1 U n 1 i K 4 Z E R s X 3 + / H m 4 i 4 v x L y 9 8 C / H R W y h K d a P E H J a / c e c Q D 5 E u L h R l U x e I k N Y J R l K 4 O q D D 2 R 4 D J i N p X O n X o S 9 g w v A c y c T Q m Z y 4 N F q J I 3 T / c 8 L I W S w r C S M 4 O Y E b / V H c G j P j x m A S T k M U 5 S Y / K k 1 e l B t G U G a f + Q q S p O l S y S i s 8 K O I G 4 / j f k R G b 8 N p t y A w 3 A 5 H U R m 6 r p + S j 1 4 E U 4 D f u 5 B 3 W e Z F J H 2 I P / 7 n z g u d H V 3 o 6 + 3 L 4 Q 4 H z c H L W Q 1 l c d d i P G C e 9 6 D C h a D c 4 M W R f a 9 j 9 0 c + L u a e K D Y H U V t i E g M S u V 4 V C P i p v j R E 6 S j 6 + v r x 3 H P P i u s 6 c f I U i j y l e O H F b + P p P R 9 G U e 0 j C C R n X q P 3 Q Y N T M 4 b D r 3 8 T R S 4 7 d E a L 8 N q Z r X b 0 d 9 z A 6 N g o H H Y r x n w T W L Z m E 2 L O N f K 3 J O z s f Q 2 H a 5 6 j 5 y i t M B K M L u z 9 v D d B s k 4 l q p B 5 k V b q U C l h 4 q W p U O c G 3 m W O f t H z p 6 S k G G m y a h L O r I b X H L r c m n n i B m c N / J N m 4 V G 7 l 4 R i s + / Q 9 z + D j / 3 S r y K Z I A H y F O P W 9 c v Y s K J O u J R 9 v l E c P X Y C / + a j H 0 F 7 e w e a m + r F + l K B y U k E w w l c 8 a l u g M J 7 Q W T c V g 0 C E d Y 6 M 9 / t E n s I r Z N W 7 H b 1 I v r T l 3 F 0 + + / I e x Y x F 2 Q a d W V T T y G V 5 J S g Q K R K 9 B 7 A y u U t V E X Q Y m R 4 G J 4 l a + V v S 5 0 A M l g A N x Y E / h 3 u k f 7 W a z 8 k T T S G E p d V j K T 9 5 r f + F S + 8 8 A J d d A r 1 d a Q t J y Z I e 0 W g N 0 g N t 1 a L B U Z d C j V 2 P 2 K h c S w p j b 8 n y M R 4 5 Y W / g D t 6 F b 6 b r 0 M z f A I V u h 4 M n f 8 B i h O t 8 F 3 9 I c a u v o z u E y 9 g L B I S x + + b q F k k 0 0 L A J X Q G r K d k Z M i R R s K z k T S U V 0 w t 5 i n J H T 2 g + / h / + t 1 s O 5 T e i X h C P 0 U z 3 W 3 w W R / f t p l + M o 2 y 6 h Z 8 9 m / + G E 8 9 + 1 F M + k c x O j x A 5 C o S b T H B Y A g T R K r i Y o + Y b L B 3 w g C T J o J Y Y A i r 6 x 2 4 e u E k 1 j f Z s a R c g 6 X l a T Q X J 0 R j s h K 4 M y t 3 a H w Y k A 4 N o d h T R O 8 n B d / 4 h O Q J L a o U 4 8 7 i C Q 2 q m 1 b B 7 q m G 0 V l N 9 y 1 / i e C 2 p B C h / Y u Y C 1 j m x W d W / r k d S t 7 m N A 9 r 4 u k b I u M 9 M B m 0 o n E 3 Z b Z L / K G g O X Q l a / L p H C 0 g q 0 q Y f I q X L 3 N i g h K r U S h v v j B w p z + 6 a D Y F T f F h 6 C c 7 s G H j e l y 6 f B V v v b 0 X H 3 h 2 D 5 Y v W 4 J e q g T a b D b 4 A y H c v t 2 G q q p K n D p 9 B g a 9 Q d Q t G h s b 8 c S u n W Q e W v C t b 3 8 X / + Z j v 4 y O o R A u n D y A y k c + T N c q / d 5 7 B d x R e W j y 4 S h Q 7 i 0 U + e b A Z h 7 L v G L m y W a f q D 9 x H n f J S 0 I f G 0 a d M y I K + l R R 1 j t N T 1 u m F u s L c c L 7 L 3 U 8 e p b b T 3 h J 0 Y G g G U Z 3 n b i h N a t X 4 A 9 + 7 3 e x c u U K c T P c l l N E J U J D X T W e f u o J 2 r 8 a H / / 4 x 0 W b E f e e e N / T u 3 H w 0 G G 6 E 5 4 T I 4 6 / + a s / x f l j b 8 K k j Y h 7 e 6 8 h n 0 z 8 l v P B S 6 I y + L P C n T 1 C S A R 9 c H i Y I S k M i U z 0 K f 7 5 Q 8 q X d n C W y B b 5 0 k Z M 5 x E j 0 y 0 W 9 t y K p y W C 5 v C V N u l Y h q 2 Z z K z 5 z X R U K O / O w L + X Q o M n L d p 8 e I V 5 r k t d u n h F T O W 8 Y 8 d j Y o G 2 X P D N Z K 9 x 7 9 4 D a G i o o + P j Q i B q G p p w r N M i h m Y 8 b C h 1 A I G h V m j c S + n e 5 d d K P F L S q 7 7 6 G z j z a 1 9 B k X 4 U q Y g P k 4 E g 4 t E w L H Y 3 H J 5 y n N z 3 M h x u N 9 Z s / z A 6 L + 4 V K 0 7 2 9 / a I 4 S 1 h e n 6 3 b 1 3 D y i c / g X D s b r / n d w c k + Z X v j S K l M 6 z i l G B t p O 4 c q w T 2 + N U a O s k a M k N X m u 3 9 o z l 8 V U U o 6 7 u B U F k w G T z G E F K j F 7 G K t B Q P V D x 6 9 D j W r F k l T L / E V 7 8 A 6 3 / 6 A / z D Z 7 + A 3 / + 9 3 x F m q t c 7 K k o N 7 t n O 4 5 5 4 d D C 3 H / E w k Y c R 9 e 4 Y 9 r / y D e z e 8 x z e f u N V e v E J V N c 2 I O g f 4 4 n S 8 I E 9 H 8 G 5 E T O K j R M o c r t w 7 v C r q G t e Q a T p R X V 9 E z p b r 8 L p c s F S s 0 0 s 0 u 2 w U P 0 g N I 6 4 j u o G C Z I D j Q 7 e 4 D Q 9 l B 8 G K D K u F M g Z c 0 9 F J o V E l O Y + f E p X J A / 6 Y d O F 4 W x a L b 7 L e F c T i h E J U Y k a C + I j m 5 1 i W A e T h l e P v 3 T x E r Y / t h 0 T E 3 6 c v 3 A J N 2 + 1 o q m p U X S r 3 7 V r F 5 H K g u t X r m L 3 U 0 + i t W c E G r 0 V 4 9 5 B G C v W U 6 V d K 3 p u P A y V d a t R C 5 u Z 7 i M R R k o r 9 S t j 1 z r 3 r K B X i F A s h R 1 X X 8 D l z b + C 8 Q J D t h d B 8 s 0 k Y k L x v 0 w m K W b i S B q L C y p B M h E z u Z I o t U a g D / X A s / Q R + V y C U L e z j L A 2 v e s I x d B p 0 q J X O Q + D 3 1 I X F Y 2 W h 0 9 e x v b N a z A 4 0 I + y 8 j L 0 D w y J g Y w / + c k r w l l R V l Z G Z l 8 D z p 4 5 g 7 5 B L y o q K u h i U 7 A 5 P a J 3 9 u j Y G O o e / V X 5 F x 5 u b D d 1 4 X S i T n R h W s R U M H k y s p 4 h k 0 Q o S U N J a c n s k 0 b u M r E M 2 i T q L Y M w 1 y y T z / S A E I r F I P 9 X e C R s p T W A j t b r 2 L h h r a g f 8 a W I + g N d u 4 L j J 0 4 h E N O h r H m b 2 D / Z e x p V L Z t w + c x e 2 J v e L x / 1 c G N H 2 w + A k n I c d u + Q c x a h R i 6 h V F p J h F y z T 6 l L 8 X F I J 7 C + M o y 4 K z u H C l t R U k V W b L 4 7 U Y i y Y f 8 g j h x 4 W / S g + M a L 3 x E P 5 S / + / 8 / Q w R p 8 7 Z / + B S N e n v 9 O A 7 3 R C l f j 4 x g L a z E R 1 U F f u V W M E H 7 Y y M S d e M X L V M G o l z L a N v 4 C L p Q / L t K L y A d J F w u Y C E w q d R Z / S r F E O D l P p L n j e F q s V a b m U E 7 n W M l N S g c 8 A L 7 S l L k S q 7 d / B L U 1 N d i 4 a Q u Z c B P 4 5 V / 6 t 6 L + Y L f Z 8 a U v P Y + J Q B B a k x 1 u Q w i 1 R T o K a Z x 8 5 Y v y G R 4 u B N v f Q j H P + p f u Q b D t T R j G z 8 M S u o l A 2 1 s Y 7 b 4 s Z q R S I L 1 n a Y 4 N r n / x P B s c b A l p D S S G 6 A s o T 5 3 G Z O V + g U X m 6 S e p e S C h I o n 4 k 4 n C f 9 I O a V u k O U / O F 3 / y v j B P f s S P V g 6 a I 9 f a + U g B r b 0 R g c D 9 b 9 i 9 E y w t i 1 P F W 4 v l F C v g g V 9 8 X W N h A x K J G G 5 5 L T j 1 2 v P Y / t R H Y N N H 4 d X U I / E O j B v S j J 4 X 1 1 b b 2 I K h n g 5 o 0 1 E E n R v l v R K 4 c d t m A v x h O p 5 e k C 3 a i U l j 7 q D M Q h i 7 + i N E o 2 E U l 1 Q g H A 7 C Z L L A Z L E g R f c / E Q j D s / x Z + U j g 8 a O f h X X n 0 9 g 3 H M b I U K 9 o w 9 u w e R v O n T q K J U u p P q D R Y b i / B / V N z a i o r B F z I d 6 4 c R O 1 D S 2 w 1 + 9 A M J o 1 q R 8 8 s D z L S Q H a l j 1 7 L D O S a a e Y f L K 5 x 3 U q 2 d R T O y U 4 X U p V j 5 p G a W o 7 R g 6 h N J Y q T I Z M m T q U u h 7 F K E S e Q n n 3 E 1 w w P L U 0 g t s j e v A M F s t K c 9 e d u l 8 r f M w F l Y 4 o e q / s R 1 t 7 B z a s e w Q j I 8 O I E 7 M N B j 1 6 e v q w b v 0 G k m U 9 X O 5 i n D 5 + E G U V N b C 7 S x F z Z b 1 I d w O s c V i T 2 4 L X 0 N d 1 G y v W P y q G 4 H e 2 t 8 K k S 6 F p x Q Y x c Y 3 F b I L J b E F c a x d e Q / a K R u P 5 A v m g I S v P D E 5 m 6 l A K i X h b l n + F V E L B U F r t N u f Y q A d W r c g u H K g 5 m k e o w A N G K A a v j r G m M o 6 j H S a s r Y q h z J 4 t Q d 9 N h O J G a r s h C Z 0 m Q S T S I h w K Q 5 O Y h M X m w m Q w K i Z z M Z O 5 G h g f o Q e b k j o F m z w Y i d j l M 9 x 7 e K w x + E J G E r u H F 1 m Z l u V a l n M h 7 y z 3 g l C S p l I I l W 3 Y J Q 2 l c k y Y j R q s W p 4 l V E 4 d i t d G e w C q T 1 P g j 2 j R O Z L E + H A 3 L v Z l G y G 7 f b k z 0 r w T 4 C n F n m i J i h l m u X u V L 6 K D N 2 z C Y M C A 8 Y Q T P l R h 2 d h N F H v c G E 5 V o T t A e b p m + P R L M J K u u y M y 7 T j z P C r I J J k P x h 5 y M u V A 5 p S I Z I L x H 2 3 w v 5 Q n 0 l K + + J P T 8 g G w W g 0 Z / g g O U Z Q B z / H / o B A q 1 H 0 Y L t J M x a Z J 4 d 0 K J v R 4 / 1 r S R n 3 7 R N c j n k 9 9 P E g 1 R r 7 x d w h G X R q b a 2 N I x M K i Y 2 + C N L + C 3 a q l f 7 R l F d B R a V c I o t / w A p H Y / i w m I n M / g Y V K 2 / c W V O T g l E w S h V z S f k Z 2 n 5 w t 9 v C f L W 8 R a y I U P 0 Q p h H 0 D I l P x 8 u X H 7 y Y Y j S Y U W U j t a i 1 w J b v F / O R f e v 7 r e O r J x 7 F j 5 w 5 c v H g F C e 9 V J K K B d 6 S Q W F 8 d x 8 7 m q F h b + J V T o z g 3 U k Y m X L Y v 4 f U h P c z y 1 N J 7 J 6 r Q N l 6 4 n 6 F q 1 Z 1 5 4 3 i s H i Y y 8 g f O f Q + u t O T B G 7 n 0 Q 9 Q X p V B t D 8 E W u Q 1 j 4 B r i v Q c R 7 t q H E v 0 o b P F O c d x 7 A y Q Y M o H U Z B J / q v y c f S J I J i L n e T w 8 X R s L m B R y N B T j Q d F Q F Y 2 r 0 O s 3 4 N q p N z E y E U N s v B s r V 6 7 C 1 7 / + L 6 I d a s u W j f j 2 t 7 6 D F Q 0 u O K O t Y r I T d 6 o L x c a A f I a 7 A 2 V V j i e X R L C l L o Z t D Z J 5 V 2 x L Y m T E S 6 Z c M Y o q m m G 1 O c R x V m M K K 8 p j W F G R w G P y s R z W V t 0 b l z T P n m Q 2 6 Z G O + M R o 6 O U r V q D r 8 l 5 o w k M I T w y I 3 v v p R A Q p 0 q K B t A d D v V 3 y N x 9 2 E D F k 4 o g 0 E 0 X O Z a I o h F H S 2 Z A l E 8 f a v M Y / z b E b H X y e D M K a B j K X s v P y c W C I k 6 h i B f n b 7 y S 2 N 8 Z w Z c i I V R W A T R 8 h E 4 s q 9 i Y D r v d G c f v a W b T d v I r K m n o U r 3 h O / s a d Y U 0 l r y C f Q p t X h 5 a S X J N t c G i I K q 1 p V F Z W i M U M e A Y i n n V U 0 U q F Q J e L g 2 3 z c 6 K w Q 8 Z E p u V I s H B 9 k Q t I v e z V o / + C q H A k q U 7 3 z t c 3 7 w d Y X o X M U h D O B + G A U B x w q r S I s 4 4 J t d t c 8 f I h n c S W j b k z d U 3 R U N y g p 8 a D 0 M i r 4 F i H E Z N h u o e 0 t L y M 3 k A 3 Q z d e 5 T H A U r 8 L a 9 7 / 2 6 h 5 5 I N i X y G w 4 N U 4 Z 1 8 F k b G p J i r I x M g n U 4 z q S t e u 3 U R F h d Q + s b 4 m L k Y T z 0 Q m B l + u G l v M v d j g H k P v 6 W / D e / V H w q z l + Q P t Z i 3 V H x O i J 4 R B E 4 f L p k O Z S y c 8 n e u r Y 1 h W G h d z / D H 4 7 e 1 q C k 9 L J s b D T S a J P B k i Z f S Q l C 9 F c r 6 c F o H / 5 D R 9 Z M 7 D c S Z P b O e C X i E / 8 m x g Q s 2 H R O 8 2 w r H g s P v 8 w G 0 T P w K B y d F e j F 7 9 s b j / m c b 1 G H V U 8 g S 6 0 e L 2 o 8 I 8 g U p 7 D F a T B g 5 j X B J e u S s P a 3 m H r E h 6 e g c w G Q z n P I e A 3 4 + N G x 7 J 5 P H Q k Y F A H l u m A Z t / O 5 v I F C Q T 0 l 1 X i p I y G 4 z a B H 7 u Q 8 9 i r H U / j L 5 z 8 G h H 0 H P + V Y T a 3 k B d s Q 6 X j v w I G u 8 5 9 L Z f o 9 / R 4 e a I I d M R d q a F F t 4 L E H I v p U Q Q H J D J o C a M F M n b M m n 4 L 5 O W t 9 U x 7 1 N z h 4 P u E / / 5 v + Q s F g C D G + y M k r 6 Q j R 8 0 8 K T v 3 T 4 9 G j 0 J 9 H T 3 Y P v W D U j A I B Y x K A S u + 1 h N O t J w P K j u C r p v n o E m H Y c 1 P Y Y L R 1 7 F e O 8 l X D / 9 B g z R A a T H W 7 F y x V J 8 5 W v / j K d 2 7 8 K 5 s x f w t a / / M 5 a 0 t A h y D Q 4 M o L q 6 W v S K u N h n F P M O j p J J V u l M i r a o 2 a B M B q q 8 s u r a W t y 6 e Y t e V w L 1 N Z W A p R S G 5 A R 2 P 7 k T 3 e 0 3 x B I 8 L U 1 N s F p M a C w 1 C s 0 5 G d W I h l g m 1 u 3 R h 3 g 8 0 x y Q l W G K + V 8 E z p M J Q q Y e Z 4 q 8 n D q S Z P p J x 0 j t U V I d i v N 5 z v 4 0 q q t y 5 6 v X H L / Z y W f O w l o P v 5 9 7 n M v j P z I n l A 5 T Y j U K 5 b 0 b Y C E T a 1 N N D N H w h L g P q 6 N I e N d 4 K m Q G a + P N t V F R i m u 6 u q B p a B R 2 N R P B H 9 O j b U Q H j 1 2 H g Y 7 L G A + E M T Y y C B 2 Z k 6 G A D / / h 1 3 4 F P / j h j / D M M 3 t w 6 N A h e s B p 9 P X 1 4 d / 9 8 i / i y J G j e P r p J 4 W G C s Y 0 O C 4 P b m y k O l R z X k + O a X E X H i n 3 3 2 N y X h s y Y H w e M 8 4 + T M j I r i K / K h I p Z F H q T J y n 1 J u y d S h p W + l y x H W p t B j C k R R L 3 2 z e J C 1 R p G A q o T R U i i e q B K E U x 4 R C m M z F 5 a F Q 3 r s F H m s K k a E r 2 L y 2 k R h k m F Z D D P f 6 0 Z o s F z 0 Z H q m S 6 l F c w h 9 p z x 3 p y + O x n O b s / T J p + P 4 5 f u m H P 8 G y p c 1 i 7 u t n n 9 0 j R h g z l N 4 a v F I 9 L 5 4 w J 9 z l R 8 q L v j G x 3 m v I y C z H / F B F U k U k m V h K m k m j b C u E E t s y o Z S u R x y W t R S j u D i 3 4 V 3 3 y d / 5 P T L 5 1 H Z g G g m N i 7 6 c J Y 8 S M 9 R 1 h Q c B P J W Y J u r F l 7 / 4 j y i u W w m 3 0 4 7 X X 3 0 N D p c b b p c T v T 4 N 2 r x m d I Z s o s M s r 6 Y Y k n s Q u 4 g 4 5 t g A B o I W 2 M 0 a P E Z 1 G 8 s M M r l i x T J 4 P B 4 0 N D b g 6 J F j a K S Y n x d P a V Z P p i c P k F S D 9 x k M J r F W F r t f d V q d e J E M v Y F 7 L K T F E j 5 8 H A f W n N I + A 8 u F E B I G f 1 / 9 j g q B p 8 A O x t 6 b W k o N Q S t 6 V k w e Y k U m r Z A s G 6 u P o S A T T o k 5 v 7 7 O I 6 Z Y y H K n Q D s U / 2 Q + Z 2 Y j 0 W z 7 3 2 n o L W 7 8 1 q f / B i + 9 + D U c O n Y W S X o o 5 8 9 f w N / / 7 8 8 h S I T 7 4 T / 9 C a 6 8 / T x c V i 3 e f O F / Y j C g F 9 2 Z x H e 5 t 0 N N U C w K x 8 v U z A Z + w D w h Z 0 t L s x i q r y C / x w M / s 1 t t n f j c 5 7 6 A v / 7 r v 8 X w s B f / z 6 9 + Q q y 8 w f W / t / b u R z Q a w 9 v 7 D s I 7 N o 6 9 + w / i 9 T f f R m t 7 F 4 4 d P 4 k 3 f r Z X n C O e T O H 5 r 3 x d P m s W Q 7 J Z q 8 B G Z G b z r 5 7 M T u 6 5 8 Z 4 E k Y R D l j D Z b Z b 7 n G 1 B m u x x u Y F J l S Y L Z G r d t K C I K J 6 + d z t R 5 o q w s R r t I y l 8 6 J N / g a Z V 2 9 D y 6 C + g Z t k W / M a v f x I d F / f h / c / 9 H P b s e R a 6 c C 9 q a 6 r F O C F e 4 Z 3 B k 8 G M D f f N u 8 d C d X U V L l + + K m 9 N B b + Q b 3 z j m / j E J z 8 u H r j N b o P b 7 c K f / d m f i 7 K u s a F e T D Z z 5 f I l e I p c 6 O / v R 1 t b q / g e D + 1 n T c g L j H / m b / 8 O r W 1 t 0 N A 5 e C V 8 J h L 3 D C / P 6 8 P H b v s n m y N Y Q v e 1 p m h Q L I R X C I V M Y s V J 8 u C C S C D + p O f O 2 9 I / k y M b 6 C N n W y F O N q 1 o J + k c h f i h O X G r i / f m I G 6 o E 0 P h E 4 n s s j Z K Y C i x G o X y 3 u 1 4 a k k E R z p M Y u F p B r v D x a O i j z J 7 A u 5 E h x g H t G v X j k x 9 a K 7 g 5 3 b 2 3 A V s 2 Z w 7 3 k k N / h 1 + J w m y N R N k m 3 N P Z b 1 B L 0 y 7 0 V G f m K V o z D c O h 9 2 O S C x G 2 l I H k 9 G I w G Q Q D o c N E 4 E o R q J 2 x F M 6 1 B B B e K H s m X D i 9 F l B x N q a W t h t V n R 1 9 6 C t z w / f 6 L B Y e + v y h X N 0 T U n h o e z v 7 6 P r I Q G i a 7 K 7 S m C u f 1 I + y 4 M A e r D S v 5 D L L D E o F l U Z j q l e J G + L e p K S J 4 J S j y r k l J D q U F p N C o 9 t k x Z h V 4 M I 1 c 2 / m 4 O U z o X J q H O K Y 0 J N m n w C 5 W 8 / 6 O C H l + z Z h x 3 b 1 o v l S + Y L L o w u X b q M 9 e v X L U z T 5 z 1 O d n 8 P T 2 r h I t N z L K g R z o 0 w F Q T F 1 l w S t X n 1 G e 2 a j x / + 6 B X U 1 N T g 6 t W r a C E C 8 T R r P P N p J J o S 9 T C f P y g m b 4 x Q a F 6 5 h Q Q u D a v d g 1 A 0 g Y l 4 7 k p 9 M 4 G d N u y 2 5 z b B + 4 l c G a Q 0 / 1 N e l l A q R 0 S G Q J w v y 7 j Y 5 l g m k Y j l I H j A M R M q g b J i G 5 Y v n 7 q A Y E F C M Q L J W i I U l Z w k G M r F K I G h x G o U y n u Q o a M S + s m l c + s 5 U Q g D A w O I R C J i i m g F 4 X B E n m 1 0 F s i P k i N u R 2 o h k 4 1 X L J z N / L r Y b 8 x 4 K f O x 7 + A h P P X E E / S e c k n Y 3 t W L v l S L W L F + N r i t a U T i 2 s x i 3 1 x W O C 1 a m L R x R A M j G B 3 q h d 2 Y w J B 3 T G j B 4 r p 1 G E / m t t X c K w j 5 Y x m V t q R P 3 m a S c K y Q S J V W S C R p K 4 l E S p w l E m 2 r N B R 3 O X p 0 S z O M x q n 2 8 b S v 5 2 G r R y 0 E p N i x r 3 V + f e v U q K y s p J c A / O T H r 1 B 4 F W + + + T N c v 3 4 D 5 8 g U 7 O 7 u l o + a H j 3 j 0 g t j M j H m U p e Z j k y M 3 b t 2 k p k 3 9 X c t R Q 1 Y + S f P o N R c u F 6 l x r 7 v / j 3 s 4 R s Y v f x 9 N F j 6 0 H 3 8 G 7 D H O z D R f Q a 3 z u + F b 7 h X r A P M 5 L f Y 3 A h r i + R v 3 m s w g Z h M E q m k i I m T F 8 S h 0 j H S t v S X 2 S 4 Q 6 E N O 0 0 2 J k C 5 I J o b m R G t h D R V B L a n + h 7 8 e N R v Y p F p f s 3 A t V Q j 8 P H k e B 5 7 d l h f g L g h 6 l N w O p k y U c i e 4 c P E S l i 9 b C i O Z d 7 y k a j 5 a S Q M u L Z H e 8 f 7 b Z k G G 6 R D p O Y L K + q U I j o / A U 8 M z p q Z E o 3 E 0 w b I h H f O O g H 5 c / H G s X I i c F t q I Y 6 G J p J j z h H m n x L x P x L J m E t t S m q d d z g x 9 p 5 h X g d + 5 c 7 n 0 G 3 m g e n j h P 7 2 O y m e u p R P U m u q 9 p r F G Q 5 I A 8 s q K H O 4 G e D m U y q p K 3 L h x S 5 i A b B a q A w + O 5 F U c B / x 3 5 / d W r 1 o p 5 o M v R C a W P Z P 8 M z x R 6 O 6 W K K w a v 5 Q h o 8 a V R E N R C l u / + d u o X 7 E N O k s J U t Z K D P r T F D T C / O P z v J P I / H y G S w q Z 8 o N E o p w 8 m V i C X O p 9 C t E y 3 5 G C z W Z S M S X 3 b 1 o j w p A c I P J M b / b N N e 9 B h 1 3 u X J o m Y T x 9 5 h w 9 X B K g a E z E T D D p n j U I h a O Z + 3 9 r 7 0 F 0 9 0 g D + v i Y M d / U M V h 8 J I / Z O n D g I K 6 R G R g I B O D 3 + 0 W Y G J / A a 2 / u Q 6 0 z O 6 r 3 T t B 6 u w P / + O W v i s Z i X u h u c G Q M N 9 s 6 o K F r + x / / 3 / 9 C f V E S f / Y X f 4 V 9 B w 7 h X 1 7 8 V w S 7 j u K p l r D o o M u B Z 5 R q K Y m h + K + / K H q 0 r 2 O z c v i s 2 L e l N o Z G j 2 Q q 8 u 3 z f V n k T s T 8 y e 1 v p Q 4 N a u 2 T 0 E 1 c E / n 3 D H m k J k p k y V E g E F u k t H w c f Y g g 7 Z f 3 5 Q U + 6 9 o 1 u Q t V q 6 H 7 9 d / 9 / d z O s S r E 0 k 5 S e e q T v f f A C z 8 3 U h 2 G h Y / H O L 3 x 0 z e J U H H s 2 7 c f 5 8 5 f g J Z K 9 c N H j g q P 6 K 2 2 d t F + d O z Y c a q 0 b h a r L / 7 j l 5 4 X H W j p A c p n z I J 7 Q b C 7 m s d M c X u X E q K x K E p K K u B 2 2 e 9 K I X X m 3 H m s X L E c 5 R W V G B v z k e l n w P e / 9 z 1 s 2 r Q J 5 e X l Y v X 9 Z W Q S + i c m U F 9 f J 9 Y 1 b q j P 7 a P G Y F O V w d 7 L l a u W w 2 Q 0 i Q G W 3 L 2 r x T a J 4 i / 9 I c 6 n g 6 g o d a L n 8 l v Q R 3 r h 7 7 u I y H g v Y p E Q h U l o H N M L 4 1 0 D P 2 s l q E l F f 0 q + l C d p n O x 2 N k + k 2 d y j m O w 8 K Y 9 i J m F L 8 / S r 5 m t O t v X w r x Z E K F U j X K q K 6 1 y y O a U f Z i i x G o X y H m S w 1 b u b S m I J k n C z K X z z 1 m 2 c O n 0 a T z / 9 N J x 2 G / b t P y C m A y s u K c X t t t t i P e A d O 3 a I j r M f f O 5 Z E m I z P G 6 H + P 5 s O H D w G L Z u 3 Q j L P N u + p g W R k k c P 9 / W S Y F M F a d X K Z b B b b V P e F b e F 8 e r m r C 3 Z 3 Z + P U z 1 G V J P 5 1 3 Z + P 3 b t 2 i n n 5 u L c h U t I m 0 t g t 5 n h 1 9 Y g G E m K 3 h / 3 D i y P H K k J o U p z O 5 P I k 9 J S L J t x i k x z 3 U j Z z s g 6 x w n a l t O i D p U g e U j j i S d W S T 9 d A J p T b b 3 T M i A J E y Y i x Y J Q C q m U l 5 A f q 1 E o 7 0 E G j 1 G a D Z q B f q Q r q 4 R G y b / / Q n n T g S 2 C f Q c O 4 + k n C w v s Q h E K h 3 D t 2 n W s W b M a H U Q a d l K o w e 9 3 3 4 E D c N Y / j o Y K i 1 j 9 M B 8 H 2 8 3 Y 1 R T B 4 c N H q L A o P L U z C 2 b f k A 8 3 A 7 k j W e 8 2 c p 4 n p c U f x 7 K M S k F O i z w m k Z x W t u W 0 I E w O o S R Z z 7 j K Z U L R B 1 k g J W h q m l 5 D z e i I 1 Y F X u p D q U O r w X k J t 0 e y N M / R U E L t 0 T q R z X r S M Q n n T g R + v N j 2 7 + 3 q u 4 D k W x y f G c f L E K a x 7 Z C 1 8 Z P I 5 S K O y 4 0 M N E j W Y L E 6 4 X D Z 0 + Q q P n 2 I y M e w O u z h v I f B i z m 6 7 U Q z N v x d Q i E I f m T R f u 5 R W B y Y N x T J 5 O E 3 M k N P y P o o l 7 S U f x y R S 7 c s E 1 f c a G 6 c n E 2 N G Q j H Y 5 J k v m R 4 m 0 v W Q c N 3 2 T h U w n d 5 I 9 S e p 6 7 m O F 3 f b 8 0 E q f G S P Y A F v 2 n w w O Q c v P Z M k M B k Q X s F 8 C C 8 h C T y v O / z 6 T 9 8 Q e Y 8 9 v l 2 s U F J e X i Y W W O j o z J 2 M J T g Z x K p l T e g d 1 4 s x Z I X A v S k Y S 5 Y s x Q 9 f / j F + t n c / b r a 2 i T x G O B I W i 4 w 7 7 A 7 Z O L 5 H I G 6 Q y A t S c Z A I k B v o Q 0 q r y a Z O C 4 I o x 0 n p 3 G 0 5 T y Y T J c Q P z y b a O R N d F g o m X U i c R C F J P r k e J v I U A t 9 d o b L 2 / / 2 v n x Z m w P e + / y N M U p 2 j v b N X m G o a I t M X v v h l / N 0 / f B 4 n T p w h k u n x 4 r e / K x w Z / / T P 3 + D 3 J Y 4 J h d g r m E s 8 H t D Y O 6 6 j e g 7 F v r Q Y 6 T s d 2 K 3 u 9 Y 7 h + o 1 b G B w c R H d P D 8 6 c O S v m / 2 O H S U 9 3 N 1 2 7 B h / 5 8 I f g d r l h N B j F 9 / g 3 r T a L m A Y 6 A 3 q H / U N e X L n R i p W e U a F 9 X n j x 2 + j s 7 q H 8 E f T 0 D Q q n z F e + + k + C V N / 9 / k s 4 c + 6 c c H A s X 5 Z d G 4 l / f 8 m S J S K 9 s v w e z O L E D 0 / Q g p M c s / D L + U r g v b x P 3 l a I M r e g J p K y n d 3 v d F o k g Z g h 6 H 7 9 U 3 + Q N x 4 q N + i 1 E U Q S X I E V l y p O / F 7 C s r J 4 x i 2 s R l / f A B w O J 2 w 2 K 5 L 0 T P w T f l F H 2 b B h H R o a m 1 B W V k q a I o I f k P C 5 3 W 6 x u u J P 3 3 h D O C r Y P v / L v / o M x V T i u Z r E Y g e h u I a C F h X O F J p r i n G Q 6 j N r V j Q j R h X 6 / M l b G O w N 7 O z o E L 3 a H Q 6 H y C s u K c b x k 6 e w 4 7 H t q K q q E q s 4 F s K + / Q f F M d w e x m C S / e C l l + C k 8 0 w G x o U W e + 2 1 1 8 l E l O Z U H x 4 Z I W F y Y c P G D a R 9 N V i 9 e h V 2 7 d y J j X S v o v Q m s C O j u K Q k 8 5 v c k a B 9 7 C 4 O v W e h F n H m Q 5 J F W R 4 l o V c I k B / L a d m s k 9 K U R 2 m l 7 s R 5 X M f i + l L 2 G M W 7 x x o q i c c f X 0 X P q j B P l K A 5 f b t P u q I Z M B Y u p 0 o r e 0 u k z o W K c 4 I D Q 4 n z M V 3 + g w K r I Y 3 t j b l 1 j U L g h 8 z 3 y o L J L y A W 5 x m J 9 A i F w 6 R J 4 s I N 7 S Q t 8 V 8 / / U f 4 / G f / g U y j q G g M / f H L P 8 C v / c o v y 2 f J g s / V 2 t 6 L s m I H C b J b m N 2 F w O b e 9 R s 3 s H 7 d V I / c T N h L G u y p 3 d n e 4 2 y q p s h Y 4 U 8 d X f d b b + 3 F k 0 / s n P L + 2 H G h 1 W k R D I b E m C / F x G U c P 3 E C j 2 7 d K g u c h K u D B j F p z J 2 D Z U 1 O c Y I C x / y X S Y s g y 2 V G P j l W y W t G d i m o 0 s I R o c S y E 0 L 0 j u C h 7 n K e h g j 1 / v d v k C 5 i B s y J U N G U G / 6 w U V y A u l 1 K C Q w l V q N Q 3 o O A J a V x 0 d h 5 N 8 A 9 L X h u B 9 Y y R D e U O l J i o p j p h l r w M z t + 7 D i W L l 0 i S n w 2 2 3 j U 8 S R 9 x 2 6 i 5 0 + P l A c L i m P p b 9 / e A 9 i x c z u Z d H N z s b M 5 d / 3 G T a x d k 1 1 o O R 9 h K g i 4 Z w W T g z V P Z 1 c P x n 1 j 8 H i K i M R R N D Y 1 I B K O k E a + g c n J S S o s n N i y Z Z N Y l 0 s N H p d 1 t t e U s z b V Q p C V I 5 X M y X E 2 y K R R 4 o z J p h C H 8 5 Q 0 B Z G W t J F E I i W m Q C R i 7 a Q e 7 l 5 b X Y S V q 2 Z f V k h z u n 1 2 Q j G 8 k 6 V C S / H B m Q u U A 0 O J 8 z F d / m y o I 4 F + p y b 7 r 3 Y l s K J 8 D l 2 v 5 w l 6 b C S k U p g O 7 F D o 7 x 9 A Z 2 c X t m 3 b C r N p a u f c 4 U m d W B K V M T 4 + L p 4 x O x q 4 r x 4 T c C Z w 3 8 y z 5 8 4 L A k x 3 L B 8 T J e J Z i V Q n y I R c v X q l M D H Z 2 R K L x z A y 7 I X D 6 S A C 8 b Q B C d F A r X b E M B E T J C s G g w 5 x 0 t C X h 8 z w B q e v D 8 6 E r P x Q z P + 0 L Q W 1 D K r S G d n k m A I R K 8 e s k 2 O F X A q Z R F s U B 0 V L c a w Q i r T T n j 0 b Z 3 x v C n S / 8 a k / n L E O p Y R I 3 E o / p N x c t l 1 F U f F q V X 8 3 w B V y N n W U X 7 x f K L L E x S T / J f a 7 / 8 v 8 i G Z 7 T C y c P H K X B x J 2 d H S K H u v 5 4 F 7 n y n B 8 H p A Y i 8 b Q 3 d 0 j z D A j r / g w A 9 h M S y Z 4 C i y N 0 E J q s O C N j Y 3 h 6 N F j g t T X b 9 6 i c 5 r h K S q i m O f w l r 7 P 3 x N 9 A y n N 1 9 t 6 9 T o O v / l T B E l b u T 3 F u H 7 x A s 4 e O y K 0 W t u 1 q 0 g U r V h Y 4 6 4 s Y x x L K Z k 0 M w V x D J N G l Z c f F C t L k E u O R e B 8 i V z q m O W w p Y X b 1 f g e Z g 6 k o f r n J D m p t B 4 j f m d G w P N N P 4 Y S 5 2 O 6 / J n A g r e q I i 5 c 1 m z y 3 A 9 w N 5 r G 4 j h a z x 3 A 2 r W r U V z s k f f c G / j J n I r H Y n S v W p i E g G p w 5 v R Z Y X I 1 N z U J Q j 3 5 5 K 6 M 8 6 A Q W E N x F y j u 2 V D k 5 j k V 4 6 I X + 0 z g 7 w w N D Y l B h j w x D D f 6 t t / u g H d 0 j M 6 z F i 6 n S x z H 7 2 2 6 g p J L d f 7 e 5 I Q f x / e + h a W r 1 8 J M G i t I 9 1 R Z U 4 P S i g r x X R b U t x c w B E a S G Q r i P x t z v i T s s t w p 2 3 K c 7 U 2 u H M d p 1 k T y f i a J k q f 0 g p D z c j S U 6 C U h a a h H t y x D U b F T u r B Z o D k z R 0 I x h v 1 F o m s / D 4 u W L l g K j P x Y j U J 5 7 y b w 3 N 4 r K + N U x 5 H A 1 z s 8 P I K e 3 l 6 s W L 5 c e P L u N l g g e W a k j Z s 2 C M d F n E w p r v R z j 2 + u q 7 C g / + x n b 2 M T 7 e d h 6 / n g a + T u R B 2 d H a L 3 g 6 J B 2 F G R r 3 k K w R / w 4 + z Z 8 1 i 9 Z p U g M T s p h O m m c j T M B c P D w y g r K 5 O 3 c s H X O B H R o Z N M d + 8 0 c 6 8 X A n 9 P k h k K 4 p 8 / x K e K L J y X T Q v y U C y Z d P K 2 n J b y p G 0 l L Z G G 8 2 Q C q b o Y c S z y K c 3 O i G c / s F V c 1 1 w w a z u U O t j M 7 P G S b m 4 2 0 + V B w g j Z 9 2 o x 4 p K V X c c b N 6 z H x Q s X R Z 3 i X i B B B O L g c N h R W l q K C i r V e X x U V i O l c e 3 G T S E U Y k s I S l o 0 6 h 4 8 d J j M P R 2 W L V 2 a I R O D y e T 3 T 8 h b 0 8 P p c G L n j s e h o Z L 7 2 W f 2 C F N x v m R i T F f Y c N 2 K r 9 V m S o s B h 2 y i 8 g Q w 0 3 k s F U j 3 K g X l f v O D 2 F + A T G K f H H L 3 5 Q W Z a N m 4 w H E y 8 a p r S q b w Y K a g O d M x w F c 4 Z w z 6 n N I A N M G o r K Z i 5 M d q F M q 7 1 + C 6 R m U R T 6 9 M Q h h K y f U O q j D T A 1 S D 5 8 t 7 t K G w e 5 w b T V v b 2 u F y O V F X W 4 P 2 9 g 4 8 8 s j a G c 2 w u Y B L x 2 A w K J w Q 3 B i 7 b l 3 e O r p 0 i a y x e C q y M 2 f P U j 3 G g z G f j 5 4 j U F V Z j m X L l k 1 r j v E 5 5 z q p D G t G n l t i o Z C 0 K j 0 L 1 a V w 3 Y m b C Q o R 1 B / W 4 s q Q H h t q y D T V E t k S G o x T f X l 4 L I w I 7 A j Q a 8 j I l B y L t y V i + u N 3 J / J Z 4 D l W p e m Z Z r o O y Y T g 4 3 O d E o p m y q Y l r c R 5 q o G E F E B m 3 3 M f 3 C a u e 6 6 Y N 6 G 8 f j e i v L a l o C M T S s p X b k 5 J F 8 J 0 + f c K N r M W + 7 / / 9 1 j 5 y D a U L 9 m G I t 0 Y k S s G v b 0 S g Y g 0 T x 1 7 o 7 b W k Z l k y D p a 1 O A 2 l 3 i M B J R K f q 7 b s D f t y O F j 2 L R 5 g 9 A G 3 I t 8 t l K 3 E H r J n G T B L y K i M G l q a v I 6 k 6 o u R b k u J p B 3 1 I u S 4 m l G + c p g j c r m 2 2 x g M r B g q R e C m x b T 3 C N f G w s j / y a T m M / J 2 9 P V 4 2 4 O G + A y J 0 U D t h r B 4 C Q 0 B p v w 7 I 6 H N Z g I 0 f v g h 0 D n 5 9 + Q n g E T h d M p W A x U I A n y M V G k P G V f t h 4 l E 0 e J O S + z z S Y d B T 5 e X L O 8 L b c 9 8 X 6 b V Y 8 n d k 8 / a 1 U h C F m Y T y h 1 j l M s 3 4 C 4 y a m Y r u S 8 3 + D G U 5 0 m D a M + j a Y y L b r a r p C 0 R a C P 9 C P c f w 5 p f x d K r H G x I N n g 0 C h f u O h i o 9 U b S C A l g b D b b f D I P Q C 4 L s P C t 2 H D I 3 j 1 1 Z / i 5 M n T O E y m 1 6 j X K w R p P v B 6 R 8 U M R F x f m k K m P P D z V J 7 p b G R i z P T 8 B / r 7 p A Q d Q l Q g b U 3 X z Y f P F q Y B / x Z r I k V j T 1 L d b C a n C P c 8 y S c T d 9 3 S 0 T l 4 u P + S k j j W V s R g N S Z R 5 6 Z 0 V R Q r y 2 N 0 C f Q O X Z M w J 4 f J m o h g c 2 0 E u 5 r D e L w x A h s d q 5 B O y K Q s m 5 k g i K Y E i V S Z P J l k I i j 7 x P d T 2 L l r / Z T H M F u Y V x 1 K C b w s P / 2 i + H G O O Y h d M 7 x I x m z 7 7 z a 4 3 c x m d 6 O h r p p K n r T w X h m L m k A U g n 9 s S K y t V G 4 c w / D Q C L 7 z n e 8 I 0 4 d J 8 v y X v 4 o v P / 8 1 0 j 4 W 3 G p t x 6 u v v E 7 f l w Q n G k v A Y n d h 6 5 Z N J N w e L F + 2 B K f P n B X 1 F n 5 B c w E v d z P E f e R 6 e s W g P i 4 5 p 0 A 8 0 I U F 7 s 0 w O D Q 4 J Z / e G M o r K 6 R t A h c a O l b T d w h + r y E y X 7 l H i M s 9 v 0 l Z + J H x 9 b K m V 4 T e o E u R 1 R B F c 3 E c H k t S z J H 4 W G M Y J e Y w N j Q a Y d S y t p E 0 I 8 / v s L 4 q g n p 3 j L 4 r a S H F o 8 f y K Z m A U r 7 Y 5 p i 3 0 7 J W E s d I a d Z K S u C l i 3 R c R 8 h 7 h r O F + X + D Q o V n k m K l J K A g / n J x v 8 k z H b Z / 8 J O w u S s w Q P X 0 1 o 4 u f P s r f 4 4 i 0 j T t b T c x 1 N e J U C S G b / / r d 0 S l / M i R Y 3 C T Q O z Z s w d b t m w W 0 z W / v X c f P v b z P 4 8 / / 8 u / I L P P h s 9 / 7 g v 4 0 z / 9 M 9 F V h + / Z 7 n B g 1 c r l u H T p K n x U x 5 m L A 8 N m t 2 M L m Y z s k T t 1 6 k z O l M 1 3 A 3 w N 7 O B g s O Y c G h w g 8 z K G j p 5 B p D U 8 D 7 r Y J c A N r 3 z 8 X K 5 7 J j h d V F g Z 5 z 8 g k u W H v 6 e Q a b o Q 9 P t g s l g R m P D L e S x 7 X D + S 9 t e 4 6 J 5 1 v X A R A T d U R 7 C O S C a O Y X L J J M o E Q S 7 l 3 P I 2 x Q r Z O O x 5 9 l G 6 u q m y P 1 t Y c P H E c 6 T T 5 c g X w O S S L n A 2 3 G + i j U 2 m 0 O o 1 i r h y z Y f w 9 C / 9 d 3 R 6 0 3 j u 3 / 8 + N m x / C m U V V X h s + z Z 8 6 l O / K 0 b d u o v c O H 7 8 u J g x t r S s T A g 9 3 9 e K F S t F H S p I w s / b y U R M 9 O L m e k N x S Z l Y G I D J w R 1 W I 3 T c T G B N 5 y 4 q Q l 1 d D W k J n Z h c c i 7 P b q 5 g R 4 N U U q e I S B E x 9 J 0 n t A w b 6 3 B j y I D h o B a k a A W s N p s w 1 2 J 0 H B 9 / P 8 H 3 P D T Q L 2 S C 0 4 W C u A d 6 B 3 a H i 7 Z T 9 D 7 C l K c 6 h j U V x R M T P j T V e r C 6 P E q m I 3 1 H T B z D Q S Z J h i x 8 v C p P H e Q 8 H p W 7 U D n V n O 0 c X P C b 7 B 4 y 0 c V x i i x H c Q H y R a g u h m + g E K b L v 9 / g W U 4 3 k 3 n R P 6 F D q Z 1 K S 1 2 a 6 k l 0 X 1 w x J V O A h 1 0 c O n w E Y S L S R z / 6 Y X z p H 7 + M p i V L x D T J S 1 u a y M S R G k F Z E 3 B d 4 C S R i n t h s w n D 7 v C Z w P 3 g z p + / K G Y l Y i L f z c J G j I m K R Y i 8 e t F t S P i R C E f a z W K e 9 h J 7 k k r x 7 B A L f h 8 T 4 + N C 4 3 I 9 y F 1 0 7 x q 1 J U G X A n v V u N 5 K G 4 I Y H H O + p C 1 o P 8 X 8 V E Q e h U Q 8 L g q k j F k n H 6 t s c 5 x I x M W 4 r M u j p V K e e J d S A S P O K 0 w 9 C p S v j n m I O 2 3 g w x / d I V 3 o v A H 8 X / l e l o Z e 1 t 1 p A A A A A E l F T k S u Q m C C < / I m a g e > < / F r a m e > < L a y e r s C o n t e n t > & l t ; ? x m l   v e r s i o n = " 1 . 0 "   e n c o d i n g = " u t f - 1 6 " ? & g t ; & l t ; S e r i a l i z e d L a y e r M a n a g e r   x m l n s : x s i = " h t t p : / / w w w . w 3 . o r g / 2 0 0 1 / X M L S c h e m a - i n s t a n c e "   x m l n s : x s d = " h t t p : / / w w w . w 3 . o r g / 2 0 0 1 / X M L S c h e m a " 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 N a m e = " L a y e r   1 "   G u i d = " e 4 b d 9 d 3 2 - e 3 6 e - 4 4 6 b - 8 e e 0 - 7 1 d 5 2 d 1 4 d 5 2 3 "   R e v = " 1 "   R e v G u i d = " 5 5 9 d 7 a b a - f 0 a 6 - 4 e 1 c - a 5 3 2 - e f 3 5 7 d a 2 4 8 5 4 " 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L a y e r D e f i n i t i o n   N a m e = " L a y e r   2 "   G u i d = " 0 8 4 3 6 e 7 0 - 4 0 0 0 - 4 0 4 6 - 8 8 0 3 - 9 e 3 b 6 9 c c 2 4 1 4 "   R e v = " 1 "   R e v G u i d = " 0 f 2 f 1 4 0 e - 3 8 0 0 - 4 8 d 5 - 8 1 5 4 - 6 a f 7 4 f 1 6 a 9 d 9 " 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 V i s u a l T y p e = " P o i n t M a r k e r C h a r t "   N u l l s = " f a l s e "   Z e r o s = " t r u e "   N e g a t i v e s = " t r u e "   H e a t M a p B l e n d M o d e = " A d d "   V i s u a l S h a p e = " I n v e r t e d P y r a m i d "   L a y e r S h a p e S e t = " f a l s e "   L a y e r S h a p e = " I n v e r t e d P y r a m i d "   H i d d e n M e a s u r e = " f a l s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  / & g t ; & l t ; G e o F i e l d W e l l D e f i n i t i o n 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 C h o o s i n g G e o F i e l d s = " f a l s e " & g t ; & l t ; M e a s u r e s   / & g t ; & l t ; M e a s u r e A F s   / & g t ; & l t ; C o l o r A F & g t ; N o n e & l t ; / C o l o r A F & g t ; & l t ; C h o s e n F i e l d s   / & g t ; & l t ; C h u n k B y & g t ; N o n e & l t ; / C h u n k B y & g t ; & l t ; C h o s e n G e o M a p p i n g s   / & g t ; & l t ; F i l t e r & g t ; & l t ; F C s   / & g t ; & l t ; / F i l t e r & g t ; & l t ; / G e o F i e l d W e l l D e f i n i t i o n & g t ; & l t ; P r o p e r t i e s   / & g t ; & l t ; C h a r t V i s u a l i z a t i o n s   / & g t ; & l t ; O p a c i t y F a c t o r s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1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1 & l t ; / D i m n S c a l e & g t ; & l t ; D i m n S c a l e & g t ; 1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  / & g t ; & l t ; / S e r i a l i z e d L a y e r M a n a g e r & g t ; < / L a y e r s C o n t e n t > < / S c e n e > < / S c e n e s > < / T o u r > 
</file>

<file path=customXml/item1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T a b l e C o u n t I n S a n d b o x " > < C u s t o m C o n t e n t > < ! [ C D A T A [ 1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e a s u r e G r i d S t a t e " > < C u s t o m C o n t e n t > & l t ; A r r a y O f K e y V a l u e O f s t r i n g S a n d b o x E d i t o r . M e a s u r e G r i d S t a t e S c d E 3 5 R y 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& g t ; & l t ; K e y V a l u e O f s t r i n g S a n d b o x E d i t o r . M e a s u r e G r i d S t a t e S c d E 3 5 R y & g t ; & l t ; K e y & g t ; R a n g e & l t ; / K e y & g t ; & l t ; V a l u e   x m l n s : a = " h t t p : / / s c h e m a s . d a t a c o n t r a c t . o r g / 2 0 0 4 / 0 7 / M i c r o s o f t . A n a l y s i s S e r v i c e s . C o m m o n " & g t ; & l t ; a : H a s F o c u s & g t ; f a l s e & l t ; / a : H a s F o c u s & g t ; & l t ; a : S i z e A t D p i 9 6 & g t ; 1 3 7 & l t ; / a : S i z e A t D p i 9 6 & g t ; & l t ; a : V i s i b l e & g t ; t r u e & l t ; / a : V i s i b l e & g t ; & l t ; / V a l u e & g t ; & l t ; / K e y V a l u e O f s t r i n g S a n d b o x E d i t o r . M e a s u r e G r i d S t a t e S c d E 3 5 R y & g t ; & l t ; / A r r a y O f K e y V a l u e O f s t r i n g S a n d b o x E d i t o r . M e a s u r e G r i d S t a t e S c d E 3 5 R y & g t ; < / C u s t o m C o n t e n t > < / G e m i n i > 
</file>

<file path=customXml/item15.xml>��< ? x m l   v e r s i o n = " 1 . 0 "   e n c o d i n g = " U T F - 1 6 " ? > < G e m i n i   x m l n s = " h t t p : / / g e m i n i / p i v o t c u s t o m i z a t i o n / P o w e r P i v o t V e r s i o n " > < C u s t o m C o n t e n t > < ! [ C D A T A [ 1 1 . 0 . 9 1 6 6 . 1 5 8 ] ] > < / C u s t o m C o n t e n t > < / G e m i n i > 
</file>

<file path=customXml/item16.xml>��< ? x m l   v e r s i o n = " 1 . 0 "   e n c o d i n g = " U T F - 1 6 " ? > < G e m i n i   x m l n s = " h t t p : / / g e m i n i / p i v o t c u s t o m i z a t i o n / T a b l e O r d e r " > < C u s t o m C o n t e n t > < ! [ C D A T A [ R a n g e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R a n g e ] ] > < / C u s t o m C o n t e n t > < / G e m i n i > 
</file>

<file path=customXml/item18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9.xml>��< ? x m l   v e r s i o n = " 1 . 0 "   e n c o d i n g = " U T F - 1 6 " ? > < G e m i n i   x m l n s = " h t t p : / / g e m i n i / p i v o t c u s t o m i z a t i o n / T a b l e X M L _ R a n g e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 S a n   J u a n < / s t r i n g > < / k e y > < v a l u e > < i n t > 1 1 0 < / i n t > < / v a l u e > < / i t e m > < i t e m > < k e y > < s t r i n g > 2 3 < / s t r i n g > < / k e y > < v a l u e > < i n t > 6 3 < / i n t > < / v a l u e > < / i t e m > < / C o l u m n W i d t h s > < C o l u m n D i s p l a y I n d e x > < i t e m > < k e y > < s t r i n g > S a n   J u a n < / s t r i n g > < / k e y > < v a l u e > < i n t > 0 < / i n t > < / v a l u e > < / i t e m > < i t e m > < k e y > < s t r i n g > 2 3 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.xml>��< ? x m l   v e r s i o n = " 1 . 0 "   e n c o d i n g = " u t f - 1 6 " ? > < V i s u a l i z a t i o n   x m l n s : x s i = " h t t p : / / w w w . w 3 . o r g / 2 0 0 1 / X M L S c h e m a - i n s t a n c e "   x m l n s : x s d = " h t t p : / / w w w . w 3 . o r g / 2 0 0 1 / X M L S c h e m a "   x m l n s = " h t t p : / / m i c r o s o f t . d a t a . v i s u a l i z a t i o n . C l i e n t . E x c e l / 1 . 0 " > < T o u r s > < T o u r   N a m e = " T o u r   1 "   I d = " { 4 0 1 0 3 2 2 D - 1 5 A 5 - 4 7 3 0 - 9 D F E - 4 B 4 7 7 3 F B 0 8 1 0 } "   T o u r I d = " 1 d 4 b 0 9 8 8 - b c 5 a - 4 5 6 9 - b e 9 7 - e 3 3 0 c b 2 5 4 e 4 5 "   X m l V e r = " 5 "   M i n X m l V e r = " 3 " > < D e s c r i p t i o n > S o m e   d e s c r i p t i o n   f o r   t h e   t o u r   g o e s   h e r e < / D e s c r i p t i o n > < I m a g e > i V B O R w 0 K G g o A A A A N S U h E U g A A A N Q A A A B 1 C A Y A A A A 2 n s 9 T A A A A A X N S R 0 I A r s 4 c 6 Q A A A A R n Q U 1 B A A C x j w v 8 Y Q U A A A A J c E h Z c w A A A 2 A A A A N g A b T C 1 p 0 A A C V g S U R B V H h e 7 Z 3 Z k x z X l d 6 / 2 v e t u 6 p X d K O x d A N o g B u 4 D i m M J F C m R E / M E j M a P c w 4 / G S / + A 9 w h F 8 c f v W 7 Z c f Y 4 y U c E x o N T W l G G g 1 F U t w B E u A G Y t 9 6 3 7 f a q 2 v f f L 6 b l Y 1 C o 1 s k w d I I b N 0 f W e i q z J s 3 b 2 a d 7 5 5 z T 9 7 M s r x 8 P t u E R q P p C N b W X 4 1 G 0 w G 0 o D S a D q I F p d F 0 E C 0 o j a a D a E F p N B 1 E C 0 q j 6 S B a U B p N B 9 G C 0 m g 6 i B a U R t N B t K A 0 m g 6 i B a X R d B A t K I 2 m g 2 h B a T Q d R A t K o + k g W l A a T Q f R g t J o O o g W l E b T Q b S g N J o O o g W l 0 X Q Q L S i N p o N o Q W k 0 H U Q L S q P p I F p Q G k 0 H 0 Y L S a D q I F p R G 0 0 G 0 o D S a D q I F p d F 0 E C 0 o j a a D a E F p N B 1 E C 0 q j 6 S B a U B p N B 9 G C 0 m g 6 i B a U R t N B t K A 0 m g 6 i B a X R d B A t K I 2 m g 2 h B a T Q d R A t K o + k g W l A a T Q f R g t J o O o g W l E b T Q b S g N J o O 8 j s l q G a z g V q 1 0 v q k 0 X Q e y 8 v n s 8 3 W + z 1 N t 6 + O 4 U A R 6 c Q 6 f J F e x I I 2 5 C s W Z E s W J P I 2 b M h L o / m q / E 4 I 6 r m R A j I r 8 4 g N 7 k O 9 0 U A u m 0 U g G I T F Y o H D 4 W i V A j Z y F l x Y s I o n M 0 6 J 3 e H c 8 m h 8 T 7 Z / J l x m t 9 v l b O 7 s 8 F 3 2 J u y i 1 3 z Z g n q N 2 1 t g s z v U f h r 1 m n r f D s u w C W x b U 8 q a c D 9 s 8 / b y m g e H P S + o 5 8 d K b S Y p R l m r o 9 H g q w G r 1 Q q n 0 x B G s 9 5 E O V t H J e t A K r u C g D u C r l E X y u W y M m K W a 8 p 2 i e k 8 X M 4 A 6 p Y C w k M + v L s 8 i 5 G k G / P 1 L l T c A T S l L D k c r W K k q 6 7 e 5 0 R I b l s D j a Y F + U I B T h G K 3 + t A p V J B N l / G 5 Y 0 I G h B B t q B w v n l Q 9 u N y q T a a q P I l K 6 6 s O F G V q m 0 i a o t I z u N o i r c 1 y p m C d 8 g 6 8 4 u l c H k M m t 8 8 e 1 5 Q 3 x F B b Y e G W S v V U U 0 5 4 P B Y Y f f W 4 f D R o C 2 o i k H S A J 1 i k I U V 8 Q b d J Z R X r X C 4 b f D 0 W F G t V Z H L Z R E O R 2 C z 2 V A U w S 2 k k x i J R E V 0 I s Z b m 1 L L O u q D h 8 R r A X 5 n E 6 m C B S F P E w 7 x U k o U u Q J C Q Z / a T 1 K t s 8 D j M g Q 1 F b f B 0 q h I n Q 6 c G q 3 B 2 v J 6 L M t t 2 4 V h d g b J b A 0 + V w P r O S v S 4 n 1 d L g 9 m M n 5 x m B b x g A 1 V 5 m C s i a A b W F 0 u I W 4 N S b 3 i C T c u w B I 9 q d Y T V 2 U F Z W d / 6 5 P m i 8 B v o 1 1 A t h / 8 m / / w n 1 r v 9 y Q 9 / h p q 2 a I I x 4 F C s o j N R T E w h w j I a 0 f D W Y I r Y I N T 1 h m G K i G Y e C 6 + t 4 g h u 0 K G Q T q C g D t k l O H 6 u i y z 2 e x K U E 3 5 X E h n c b W c w 8 a F e a n D A 3 v U B U u 8 C p c I x S Z 6 8 I q o q q j B Y b X J t n U R g l 2 J o V g s 4 e K F G 7 B U S + i O d a n 2 h j 0 N z O Z X 8 H i / S 9 V v C q j J / x p 3 9 3 3 0 X l y f L 1 Z E r A 2 U 8 0 k M 9 4 U R D b l w u E e O Q 8 Q / 1 p 1 F v u r C a p a h r L w y i y h P X E G w n s D E 5 E V U E j f R 3 w 0 c i l p x + Z M z s l 0 d 6 Y V r c D W W k U / M Y P / g I H I V P b 7 c j t 3 a x L c O l z E U q W M 0 V s N 0 w u g Q 9 7 y H 8 t j r O B k o w e o W A 3 O J t 0 g l E Y l 0 K c H U Z f z S H v a R a r W q v A H h G I a f i V m G g q r V a u o 9 l 9 F r M C z 0 u L 2 o i V g s V f F P i T V k g 0 6 U C i U 4 3 Q w b K z g a 6 8 H N Z A o L z S K k G X g y H I P f Y h O v U k W f C G D q 0 g r c B / w Y 7 u 5 C Q + q / k t q A r S x e 9 G Y R d q c F Q + P d s t 8 q 5 u R 4 H p F t 8 7 k c / A G / 8 m D Z z Q I C P o 8 6 J o d D O o p W G 5 e X l z E w M K D a W p Z 2 n l 8 I I j g r A h a N e q L A 2 E M j u H R h C Q 5 s I t j t R f / + A 2 j W S s j n 8 + j q M g R O Z p J O u C W s p N f M F I z z 4 X C 4 1 F / N 3 e x p Q d E A + 3 1 F H A r W 4 J S Q r i D j F 6 / X J 0 I w B v U q 9 B P D c 7 v d 9 4 x V i l L W 4 / U q c d E L t I u O 6 4 k p q G Q i i X N v v i 6 h l h v + U A T V U l G W V / H i 9 / 9 M z r A N v 3 j p b 1 E V 0 f 3 x X / 4 r l M Q r 2 Z m h E E q l k t p 3 u m R H T b z H Q E g t 3 h J 1 + z 4 p 2 k w m I 6 F m G M l 6 F a m i H M t m F Z n F A s o N N 7 J H r d g n + 7 f J 2 G p O R N F 9 W c a E t Q y s 4 T q K Y S d y 4 u 1 c 8 S w i 6 Q j s 0 r m c e P g x N A N J v H n D g v F B K 8 r r s x g a G Y C t 1 T b u n 8 J c 2 3 S i T 8 6 f t e U p 2 Y 7 3 5 0 X I N i 2 o n b h j R X u Q 8 d 4 a R k J F O C W 8 o 3 C 8 I h B T T I R C o c i 4 j s I w v R F x e z z q r x l y 7 Y T p y T K J O P 7 k L / 8 1 h g 8 e R X d P D K G u b p z + w z / G x 2 f P q u 1 9 g S C + 9 2 c / w L m 3 3 k I 6 n V L b k E t X r i G X L y G X W M T E t U 9 U o u H v X v o J P v 3 0 Y q v E H V h P K B S C X b x m n 8 e H j e s T m J m Z x X J u D n 0 j D o x k K z j 7 k 1 f g y F e w + c F n y D j m 8 N S / O A Z P q Q v P j B z A S W 8 A t k Q F j z w / B I e E n P T O 5 P l j T f Q H 6 4 j 2 d m F x d l U t I 9 z f x N Q s z r / z M 0 x N z e C V V 1 7 D P / z s n 1 S i 5 P R o F d 8 6 u I l D 3 R W M R c s q 7 D X P x V 7 B b b + / 4 3 m g P J T T 1 k T M X 8 d S 5 k 7 G 6 4 v C L 7 Q u H o l j m 4 g P e G L I 8 C L Z l S I a H g n J R C B M b X N c Y s K x U K V S V t 6 J B p a U k C w W i y l j Y n 0 f X F 7 C s w 8 P q s / b P V S x W F R 1 E n q a Q C C g y p n k l v M I D E h D 2 u D 4 K Z v N w u f z q X Y y 4 8 d x U V 1 e y c w m w k G v h I 5 u 5 M Q T d X V H 1 D Z m W r 8 9 9 O T + 3 z t 7 T n m L 5 5 8 / j U w 6 g 5 W N F K T b E M 9 h x d z M H F 7 4 3 g s S 5 1 u l s 6 i o / X K b W + f X 8 M i 3 9 u P q m X k M D / f A 2 2 O c Z 7 v H r t p x T s T + l C 8 M m 1 P G W r K 8 I O G r D Q 1 4 J O R k H a T 9 / J k U p d z Z a T t C b o k C 6 v e u / z r A r + 5 + + w S H r S C d o V f V 8 U A l J e p N C 3 L l + 3 O a F N O R U B w P 7 Q O G 7 o T / K K 3 b 4 I 3 a l P H R G N t D O 4 a E F A G N 2 2 5 3 K A / G k 0 L j Y b n V c k x i n D S C f l d b s s I w r p y M Y V i e U H w 0 / H Z B M X t o a d s X Y Z 2 m Q X K s w + I M / 9 z S 6 4 c C H r j E e / I 4 m I B w y r K 0 C N z p c q p 9 c 1 z D 9 p u G 3 d c b w 9 j o Y S N t L u M 0 q w y K D g 7 H E A k F Z Y w Y U n X Z R F z 0 v v n 8 p h L / w u w S u v o C y G e K G D j W D a t D 1 j d r q t 3 s I L L l T a w U H P A l 6 m i U m i i U y n D l F / D R U g a J e B p z V g t W J Z Q N r r p Q L 0 q 4 X J T z m 6 y j m s z j Q E D O u 0 Q E p W Q F e a u c L + m g 2 E m N y T K P 9 P b 5 i k 2 J 9 L d J u D y J k C W F u Q 9 e h n f 4 c e Q + / J / o c k n H 6 P U j W F 1 E Z e E j 1 N a v w 9 l z B L H a J K b O / B 0 G u l 3 w W I s o 2 c K t W u 6 l y z + H a i 0 i x 2 f Z G y H f U K i K 7 x 1 v Y L D H r 3 r i R l s 2 z G o z j J w G 3 A 4 N j U K g M d G o a X w M B 2 m 0 H N d Q I M 8 e q q M v F l T l 6 F n M 0 J B E I j I W Y V 5 c o E j o Q Y x 9 G 2 n q Y t o I q T 4 P o + 6 M S s X f 2 n C o / S p v J + s i X Y a X S i Y S q v d c X 1 3 D + v q 6 W s b x G r F a b a r N p b o I V D 6 z P r Z f + l y 1 n n g 8 X t X W R t i N U r m I 9 d 4 7 5 8 L s Z K a z I f Q 5 B 3 A 0 6 s K N Q A 6 / q s / h e m o S H 4 T C 8 E T d O D l + E M / G u v B k J I j A A c A 7 4 I S n x 4 b A k A P h Q w F 4 + 8 T 7 i 0 D H x y x 4 L t C U s L C E 0 2 M V 7 A t W M S p h 4 b Y E 5 W + F g m 8 U m f i q f F d G p 1 R t W D E 0 0 I 1 A a R L l x C y e e u 5 p R M I B 1 K 6 9 D J e M P 9 O r C z h w 5 B h S s 1 f Q M q N 7 6 P W n E P I s Y T j 6 H g 7 E 3 t 0 7 S Q l e b 6 J B b 2 5 u w u / 3 y x K G a Q 4 U V 5 y w d W + q M u 1 e x B Q G o V H t h l m O 2 9 F Y + T K T A 6 y P Q q K I 6 D n M N D c v q h Y 2 q v D 3 0 r t w c G 9 c S C b 0 B I b B y 9 i r V Q + h U d P o V z M N d H l q W 2 1 i / Q w p 2 8 N V r q O 4 e a z 0 k t w 2 K x 4 F D R m v u R o y L p R w U 8 Z t 7 C i 4 f Y H h q e z z 6 r k V P P z c I K b z G Y z I m M q 8 x k X q s q 3 N a h y f e Y 7 o F R m e E t b D 4 2 0 n W Z i V s U Y I l Y J V j q O V U W l R L p S k 1 7 L C F X T i 6 p o b 8 f y X D + N 3 Y i B U w / J 9 D A k I L 2 E M h u p Y T E s g K 6 f L 5 2 y q K W m r O b t 4 0 Q a e G j a i A + q N 1 w z b u b X u w I J s Z z L a c 1 H O U 0 G i K i M U 5 7 l c z z 6 7 d 6 5 D r W 9 K b x N p b n m N u h i c x c J Q L 6 t 6 T n W R s 2 X 4 / M s Q z z R y G p B p R O 1 Q D D R c r q M R m w Z t b M 9 E R 1 0 Z o J m t Y 7 l k M i n v J e S R U G o q J e E c N t U + s 9 m c C C i t P J u 5 P 2 5 j 1 k t R k O V M U 8 Y i 9 a 3 j M N Y Z Q u V + + Z 7 e l O X 5 m p + f V 6 K v y D g m X 6 5 h T b a P B m 3 i w Z x q G + 6 b G U s m E y r 1 L N w e N 2 J e H 1 6 N L 4 r B N 9 D t 9 s g f 8 d I i J s J j M Y X T 3 t F U J d S z i 5 d P l 5 a w u n l L / i 6 j X C 9 I a G f F 9 W s z m J q a Q y K R x K / e f A s + f w C L K 8 v o j w 1 K W G l c C 5 x N 7 d 5 p f R 7 V G 3 + P 4 X 0 x 2 M R 4 e x 1 J H B v y Y O b s y 4 j J + 6 n 3 / x 7 2 z X k M j B z C w j t / L a H c E 6 2 t 7 k W + K j X e 4 / G S a t 2 C T E k 6 M n E / h f V b 2 K j 3 Y C p u R 7 b i U B f j e 0 P G d T 5 + x 1 F f A 8 M R O Y 6 k 8 b 2 E 3 F E c i P S q 8 2 E V O 2 s 0 G / C 6 F v a O o C p y c o Z D J X X w 7 / 7 y l 5 i 5 f R t D I / t h d 9 m x v D i P 9 1 5 9 F Y e O j e M f f / Q 3 m L h + D T M T E + g f H l b G Y x r v d i g Y h m I M r 0 w x c R l D N G O 8 Z Q i D d d D 4 a P D F Q h G V l I h 2 U 8 L G o B V B r z F u 8 o g h G 5 4 T S K V S r Y z j v U b m d x o e z x Q M 4 S x 5 c w z V n q W k W C j K Y D A I n 8 d o A 4 2 A m K J g G X O 8 F + 2 J o r h g g z 3 Q w J g / j L o I r W 6 X 0 M 1 u z F 8 0 j 4 W X A T x e I + F C j 8 p l 7 L l 5 H C 6 b H 5 n y i l p H a k 0 R q x h b S O o L D l Z x Y K w X B / q P Y K C / T 4 k p d b M i I a P t K w k q f u 1 t B A 8 / B 2 t + B T 6 3 d F r 1 M B r 5 D R w c G 1 P n J h w K w C U d Q z 6 X g b v 3 2 K 8 N L z l O 3 8 7 8 5 V + h a + R p 5 B f O 4 7 W X / y u O j R 7 C 1 I 1 P c f b s W T Q d A b z 1 z v t Y d z w E n x x P U R w S b S 1 d l D A 5 Y U c q P 4 J k f l j 9 D X r W 9 t Z 1 K F u z g m H b L K 5 8 e E Z d N 6 l V a 4 j 2 9 m F x d h o v f v / P M X P r F h 5 + + m m 8 + f O f w S f j l C d O n V J G a x g f x W H U Y 8 K e P y 3 G 3 x 2 N b g m K 1 5 e S i b g s i 8 l 2 9 w o x t 1 a A R w a y 9 C I 0 0 O 1 U p U 2 b m z k V S n G / 2 8 v Q Q y j D F u G Y I R n b Q W H s N L e P Q u B y w q x l X g T t d h n i 4 j o z J D X r Y z 3 5 z T y y a z V c c q c w 2 v D i 0 F C P 2 p 4 w 6 y k 2 K g Y q H o 3 1 y 7 a 8 h H B 9 d g L j I 6 O Y W L k N l 4 e X G B g N 8 K z Z k M u W p a N p I t h V w 0 j 4 y V Z N B m 8 s L u A 7 + 4 b w z r T R m d w v n C r F Y a E 0 R 8 G P L k d T w m M 5 N v l q 5 i Q a + C r Q S 3 E f t b q E 6 K I I 6 W P g k j C w V D O S K e a 4 3 G o x p p C V a 3 d / b y Z 7 S l D M k D H r Z Z V e 9 / c P 5 F D l l B w 3 Q x 8 z d L J u 9 f 4 0 F s J M H 8 O / 7 d C o a Z C k 3 f C 5 H Y 2 e P f 5 O n q 0 i X R i n M u 0 E t + W 4 i U m H o t T h 2 8 F L c V Y F d 2 U u 5 z Y M O 7 m v 7 W X N Y 9 g q q 8 Q j x 9 / 2 X T f k G D h 9 y i o L m Y U q l 4 v w + w z j v r 1 S R L b h x h O D 9 x p H t V a R M Y d 9 S 8 C f T F x E T 9 S O i z e m s V k s 4 G D f A Q z E + n F l + h o K 5 Y I Y p A O P j v f j Q N e T W + e Y 3 u 3 1 + B I G k + K p 3 M f k P H 6 1 i 8 E b V 3 + O S M 8 + d A c c m J y a R j 4 T h 9 M b x m Y 2 i b F v / t t W q f u D 4 6 v r b / 4 V o r E Y 0 q 3 v y C / j U I f N D s f w 6 V a p z 2 d P z p T g j O u H + 5 j T j a v Y N h Q K q 1 6 c R k m N M J 3 L s I 2 h n N m 7 m / B C L 3 t 1 X k Q 1 2 S 4 o h l B c b 3 q t d i + T m K i g e / S O 4 b 9 5 2 6 1 m v B N T A M Q c 8 F M M 5 g x 4 t o / i a c c 0 T i 5 n O w x v y o 6 g p o T N 7 f k y v R H / M l n B a U h + / 9 3 X w Y h p 6 E y j r 2 W r 6 P Z L R 9 N a v h 1 z 6 l K p m p O e 2 o K J + V s S 8 t k Q 5 J Q n d 1 6 M U N o l 7 R b f j n r F g o H Q E X V + X d I e 8 5 y 8 t j y P F / q H 8 P G s j P 1 E 1 D U J u e y y q l C X U N N S x m b T C C 2 / C I 7 y k v h D n g c X V p b m 4 Z e w 1 B W I o r C Z h q 3 r W K v U / e F k o + R / a 6 2 I U M C L R i U n C w N o l n O I l + 8 9 j 7 t x 7 1 n c A / B + o c u r H s R 6 e h C N x K R X N g y a Q i i V i l h b W Z F x R 0 i J i Q Z q G i W N i p 6 H Y m F Y R H H t B M N J G j o N m i + G c a Q h 4 U L X 4 W 3 e S b 4 k G n q 7 m I h Z t / I g Y p R r a 2 t b Z S g I E 7 b J S E R I 6 C F l W Y Y v 7 p d t e O X V 1 9 X + G Y r m 8 w U l J L s n L O f A D k s r p d 7 + I k z Q k M T N Z U y c X 8 b C z C J y m b y E b p t I J d K q X l 6 7 2 p o H W K q i V C n h 9 s I k p l f n s R j f Q D J p k 5 e M T 5 f L + P T q H I a j x 6 X d W V i k j Z l 0 S h 0 z 6 b s J / P h / / H e c 2 C d j l X M v I f X J j 3 H 7 t f + G H n s S z v Q V a a 8 q t i u 2 + C e I + S 0 I O 8 W j + w I Y G h q G 1 e l F 1 / B j C M T 2 w e 6 N q n v T + q x z q C 6 d R S 1 + o 7 X l l 6 M i I W t F w t h S 0 y 0 d T Q M b J R 8 2 5 O + X E R P Z k x 7 K h N d C m j J m q I v B 0 h j b P Q n H E j R S 0 8 i 2 Y / b 2 p L 0 M j X m F G a z + A W V 4 t y a m c e P G T b U 8 K 6 F C R L x h J N q F q a k p D A 7 u w 1 t v v Y l / / x / / M 3 7 + 0 v / G g Z E D G D 8 + j v f f P 4 s j Y 0 f w 6 C M n 1 D 6 4 L 9 P z m G x v F 8 t w f 2 b a n e M l d h S J Z A a v v v Y 6 H n / 8 p B I T B 9 I D A / 0 Y H R 3 F / N w c / u g P / 6 X a n v V x X z x u k 7 O / v I B v v H h S H U 8 s 2 g O r n A + e o e m J G e S X n R g / 1 S 9 e 8 8 7 Y J F 8 q Y G Z 5 G u P 7 x 9 W M j F 8 H o 4 D 4 e h K 5 d B r 7 D u z H 6 z / 9 q U o a d O 8 b F x H O 4 h u n / w D L l i H U E j d h 7 R 5 v b X U v 4 d o U k u u L u H 3 z O p 7 + / R c l z N v A x t o K x p 7 4 L j 5 5 6 2 V p b 0 M l T A r S A Y w c P i 5 t v 4 b j 3 / l 3 r a 3 / + d n T g h r p q q C v U o B / w L j u 0 w 4 F w G w b 0 9 h m S K f G H 6 3 e m 1 r i v V G k 3 b g 5 4 4 J s h Y D i H a 7 f u I H J i U k s L C z h 4 M F D G B 8 / g l u 3 b i M l x k Q v + I P v / y l + 9 v N / R C z W I 7 1 4 X j x n D H N i 7 H / y R 3 + g 6 v g 8 c R O G r k y y E I a G b C u b Y A r E 3 H Y l Y 0 F / y P B k G + v r y l N x 5 j j b S 0 E x y d L V 3 a 3 K T n y U w O h T 3 c o j M g O 5 O L + A n r 4 e 5 V W d E l Z d / X A K J 5 4 + p M q y P p 6 n S r O O D 6 9 + h M f H H s W E i I t t O T p w W I m 9 V p W O S / 5 m U l m s z 2 c x c r w X 4 U g Y 0 y k n 5 u X F + X / v T v v V I L 8 d X v / i d b A v A 4 + 9 1 d 8 9 U O w o K G Y 4 a q 1 s y t e N g F v C t s Y q l m S w 3 N W z H 4 1 8 C v u H Y 5 h f X M D D J 4 7 j 4 q U r y m C e e e p J J R j T m E n 7 + 3 a M e 5 + M 1 D I F x T D M 9 C g 0 V I 5 n a O D Z 2 T L 8 + + y o S D 1 M k D C d / c G 5 8 3 j y i Z M q b G t P e T N E Y 7 a P h p x I J N R g 2 C H G u R s 0 a J N 2 4 X E 5 2 0 X D z p R k f O N i W z h Z 1 T A 6 V U a 8 G 8 c 7 b H f 7 8 U 3 e n M H h o w f U + / Z b P Y x 2 B d T 7 K x 9 N 4 K G n R t V + z P 2 a Y z B y 6 b 0 p B H p c c q 6 D C E W M b U h 7 N M C 5 m R M J t 0 q W t J J l e 5 Y d / f b X V U w m s 7 e v y j d X V Y Y + 1 B / F l e s 3 8 P Z b 7 + L H L / 0 E k x K K f f r p h S 1 j o 4 E Z Y 6 v S X c b G C 7 R c x i l H D F 9 o U A y 7 i k V j 7 E O D M Y 2 G x q y m L d k 9 c L h d K n V 9 e 2 J K b T c z w w u e C Z R F Q O 2 w v H l d i u M 5 K o A i o K g p k H b o n b h o Z m a 6 t e R u 4 j K m y Y u X c d u M s J D j M 6 N p R h u Z x e S x U V g m d a l z e H S 4 9 Q k S 8 k V b 7 6 D E Z I 7 x Q j E 3 P n z v s 7 t E z M w o 4 c X e 6 I g X w W 4 3 w l 3 G M z r M 1 5 l Z P 9 6 4 7 c K v b j m U m M h e F x P Z s y E f M 3 2 n x 2 o o i R E G x w 4 r g y R m G E c o J B o K w z I a g e l 1 a N D G L I h 7 e 5 Z f F 5 4 l b x b R f c y L q o x v G m J 0 D K W c L j f s U p 6 z J 0 w v Y + 7 L 9 C 5 M p T P 0 5 H t z M N / u A b m c o a K Z t T O 3 N 8 d 5 T L V z T J V K J W R s 1 7 / l Q V m O G M d T w + L C I o a G h 9 S y t z c 2 8 G 3 x i i S Z T E h Y a I S B 2 + E 0 J j 4 D Y + L D B I 4 + 1 6 e W m f W + m V 7 D 8 + F e N Q v E 7 X L i 0 p o P + d q 9 4 f X v E n s y y 8 e s 2 X h P U Y V e C P a 2 v I v x I q Z h 8 1 o D v U s 8 H l d G R 7 G w h 6 d x 8 j P h Q F / + V e + 5 n l 6 H h m w a f j t d R z 1 I 3 I z D 9 H M M i x L x d T U u 4 z 6 5 P a H X 4 + c N M W o a J 9 P n S 0 t L S o A U A l 8 s m 0 4 b 5 S g G U 0 y 8 8 5 b e k 8 t T q b R a x g v M v E 2 j r 6 9 P i Y m 0 i 4 n v m U Q Y G B z A 9 Z s 3 8 c H C P J 4 M B d V 6 s p u Y 1 H Q a r 0 9 l 0 Y 4 + 1 4 s r Z 2 a R 3 M h s n R s + d I Y E g w E 4 n C 6 k i 8 b n T s I a W 4 f y t W D P e i h L o 4 x v H C g p Y 6 w V 6 v C E j J 5 z d W U F f d K L 0 8 P Q M A w B 1 d W 4 w C V G A U t T p Z 8 p N D M E j I v h D w w O Y k W 2 p Q d Q 4 p N 6 e b O f U Y a 3 g B i G z H W V Q h W F V A m b z T R 6 e / u w u r q q j J 2 w X r b J C B + L 6 p b 8 / f t H Z I 0 R K p m z L 0 w h m e 3 g q 7 2 9 5 j p O x D U n 3 3 I 9 X 6 a Y t v P Z 1 C R c N g c i c u y D + w Z b S 3 e H n r P 9 e t z S 0 i L i y x n 0 9 s d Q y T U x F a 2 L l x t A o m D H l d X O e S Y m K U 6 N 5 F u f j L D c P C Z O + b m 9 Y V d P f 3 o Q x / p 7 V l B u e w P P D B e U o e X W c x L f + e H o r s L u t 6 o Q z x S L C Q 2 U h t p u j C W m q N X g m 2 G X Y b D c 1 j R q j r E Y b o W k t 2 f S w T R s 0 0 t k J q u I j f t E P M a z K 0 z R U S x V 2 R + T E D z 5 3 O P 2 E J J l W D 9 v v d g + x Y n r u C + K q f 0 4 u L y Q z 6 s 2 8 z j S a W M y L o + N 7 b p 9 e Q Y P P 3 X 3 B V A e l + G F 7 4 W e s P 3 Z E u a x X T u z j B K S e P z U C b X 8 3 R m / 1 K P e 3 h e 9 / j q 6 P W V Y i 2 t Y m Z v D Y 8 8 + i 4 / e f R c n 5 a + 0 U E 2 F m r h x H Q n p m E 5 9 9 w V j o x a r W R u u r t 5 9 y e G 3 y c 5 n s g W f 1 n O 0 1 0 j V P j l U g Z 9 P F / m a c L z X e P g k X / 6 Y H 4 F D F j j 9 d q R m i y h t G q n v d m g s N G B i G j c N k w a r E g 6 y j A Z M Q 6 W Y 1 H q 3 W 4 m J s x 5 o 4 D R c U 0 w k d N i B 7 B I n l x p Z w n b o 4 Q i T C d u h c A n r 3 2 m + I K l J 1 2 y 2 o x 1 v 6 2 5 g J i L M S w L z 0 4 u 4 + s l 1 P P q M I Q B C 7 8 O Q j t n G 3 e C + 2 Z Z M N o N U O q W O j Z 9 5 f a r r 0 X 2 t U m x v 6 8 0 X x C Z R A O + T Y o f H V P o x C c 8 L 6 5 P q O t X l T z 5 G f G 1 d x P R 7 S C U S S u y c c J z K l F B p 2 P H O p A d v T b j x x m 3 j 9 S C J i e z q o b 5 5 u A T H D n L j Q T y o F K 6 8 h M N P v o D P X v 9 b P P 7 s N 3 D + j V f U D H N e H 3 n u O 6 f V d S c K J + Q J o Z k L w t 1 X U b d 2 E P b u x B z M m 5 9 3 S j 5 w n X k N i 1 C I N H 5 i h n Q c D 3 G M V k 2 s w 9 t 3 d 3 j F M Z p 5 t 7 D p B Z g B K 1 a s C P r s K r 3 M 8 Z 7 p E b f D F D 2 3 N 6 c v m W M u H h s x 2 1 w s l n H j 3 A J O n B p m R 7 / l V V k v n y t h a V p R b V T h 9 Y g I 2 z o C k 3 q j J s v v C J r e j I 8 + y y Q 3 E e 3 v h k M 6 m 4 W 0 E 1 P J e 8 / R 5 0 E h t c N z 5 p S Q m 2 2 r V x t Y W E v C V p e w u e H D W n M Q B 8 M V b K b j 8 t 5 I 7 T + o 7 C A Z g 5 3 E 9 K A z 8 v A p G b e E E A l 6 Y a m X 0 R X r U T 2 1 x W I Y G o 0 v G o 3 C G / b C N 1 R D p S g D / 7 k 7 s T p p D / k q E s 6 Z 0 4 r a Y X h n p r w J x U Q j 5 s s I 7 e x K C D Q O i i k 7 e 7 c X a N u F u s E w L w 6 z U i 7 J + K Y i n u t O 8 o Q C Y R 3 b Y Z K D + + L x 8 L k U H I + x L J M d L D 8 z O Y u r 5 6 a w M r O B k 6 c P K z F R S M V S U Y m c 1 8 e S 8 Z S 6 N y r g C 2 B 9 b U 3 V u 7 q 6 o u r i u I 5 / 2 8 V E 6 C 2 4 3 5 X b a S U m c j 9 i I h M J O T + t 9 2 Q 6 7 c N b 4 n 3 e n v I i X r J j t j K M y d o Y V h u D c k y y n 5 T z g R c T 2 d V D 8 T s 3 J 3 W a v C 2 u t r 5 j 6 Q c D d g I c p A b d D T w 5 b B i l C b 1 K g r d d d N + 5 3 k I o g M 8 + u o L N X A 6 9 z u P Y 9 4 g F Q f E Y 7 D E 5 q y A o g 3 K z x z d h X b w t v U v q M s Y g 9 z 7 E h R e A j Z D N g U a t D m v b F B 4 + X 5 1 j n Z 2 8 j w m 9 i R F u 7 m 6 w F A 8 N v y x i W R V R 7 N + / H 4 l 4 E s s T a T x 2 6 o g S H m E Z e j M + F u 2 j O R f G u z Y k V L 3 z j A T W w 1 d 7 u L o b 1 y 7 f w P G H j 2 F x c Q m T x f 3 q 8 W d 2 + + e L 6 n 5 m Q 3 w d + b U 3 G P I G K j 7 J d C l j w 4 V F 5 1 0 9 y o N I 7 s K P M N g f R r A 0 q x 6 Q s j A 9 L e O H a W R T G U S i 3 V t h 0 e 2 J a f W e 3 Q a f d B Q I + + E J e G G P V F D M 1 3 H 5 + n U 1 N o r H E 2 p q 0 c r K q k p X B 6 V 3 p 9 D Y 2 7 O n p 7 G b Y Z a q T 4 T F i b N 8 b 2 T n e P u D G J H 0 7 D R Y 0 / t N T U 4 p T 8 n z 6 R A P S i / K 8 m f f P 4 d S u Y a e W F T V y / L b k y c m F C 3 L q L l 9 M t Z j + M l n 6 n 0 s 3 u X R 0 Q H V I Z r H y z r M v 5 y 1 0 H 5 n M + F + j H G g U a b d S 2 8 n M 2 F D 9 7 A H 8 S p D P m C z z J T 8 z m 1 s p 9 n c + 2 I i n 9 s l U U j m b b 8 P O r y J L h j u Q i Q W w 9 r S s v z t x a G x Y + p Z e D Q u i o C z y T m p l M a 7 I b 3 5 G 2 + 8 j X f e P Y P R s V G 8 + u r r 6 O 4 J 4 f y 5 D 8 S z O P H B + Y / E y 3 j w 6 Y X P 8 I t f / F L t g 0 Z H Y 2 T Y Z 1 L I F 9 T M A j P R Y G I m I m i f t d Y T V 0 l e x i G / f O 1 N / J c f / h V u r a f w / 3 7 6 D 8 h K H Z x j x 1 v a / / p / / R + k s 0 Y o S u H w R S / D v z w O v m d 4 R 8 w 7 f + k J z 6 w u I 5 u T M U 4 6 r Z 4 j s b i w o H 5 p h J 0 A X x T K 0 / v L q u x 2 G M L y v L A M H 8 a 5 G x V n S m X 1 5 j M u x I t u d Y 1 K c 4 d 7 Q j 4 + 4 I / 3 v n y d o V N 4 f L C I k N c 4 D m a y l p e X M D g 4 u K M x E R o r v c j y 0 h I W p 9 f x y F P j K i Q z e 2 s a b S q R w u y F D P K W u P R E V s Q G I t h / 2 E g 4 U G g M m V i O d Z H 2 c C 3 P O 3 m j H m S m K r B 5 m p i c X k Z t 1 I 5 H o 3 2 q 3 I f x F W Q d d u Q K e d m n e L R G H U / 7 w u h 2 + 1 C t l F W I 2 d P b u + W x K C x u Z 3 4 u S Y h p l w 6 F j 4 a g e A j L m O s J P S G T G c l U A t H u m H q C U p S z z N u 6 1 X Z P y k d L 1 8 V D 5 6 V N 7 e n z 6 9 c b W H f f u T C s u c O u Y y i X f A / l e 7 O y X x v s t i a + d c h I j z O x k N / M q Z R y u 5 F v x x h r 8 E l C P s z e X k B m r Q R v t 1 1 6 Y S t K 6 0 4 c e i I G Z + t X M u i h K m L E U 5 / J g N 4 i Y v L U 1 Q T R / n 1 9 O w q q n c v v z G H 8 G 4 N b d + / u V I 5 1 Z M R j f F h I 4 w m b D 5 G g 8 W g x C r c q 6 1 y t R I j J L R H o 2 I F + d Q z M M L I z Y O f B M q Z I T C 9 n j t 0 o G E 6 L u h 1 3 q S f A m t D b 0 v O 1 Q 3 G m Z 8 W D 9 X p x e c 1 v u F 3 N P e z J C 7 u P D F Q Q 8 x t j G 0 I j p C G Z H m Q 3 W M Z M N p g z w 2 m M 9 H A q C 9 d K j R O z n g 9 n X T j R k x b j d 2 D + 4 m U 8 8 + 2 T q h 6 y 0 7 4 W Z p a w b 8 T I V t H A y f Z y 3 N 6 c / c 1 1 v C u 2 I A Y 9 k U l h b T M N Z y i M 0 2 H x L G 1 G / c b s E s Z i A f Q 5 3 K r N 9 E z t 4 y Q T 1 p 3 K J N E d u T N O M z 3 S T l T z V e T m 6 6 h F X L g k Y Z 6 c E a n 3 z h 2 5 m r v Z c 4 J 6 Z r g E / 7 Z L Z Y Y o j N 9 W + j x B k e 1 l e N 0 o x y c d i Y d b X l r E w O A + V c a 8 J r c / X M B M X M Z V Y m j H G 6 v o P m j 0 7 v Q Q G 1 f y u D Q k Y Z z N j u i t B N x N N 4 4 + N a z 2 x S x i O B J R 4 x D + e u J m 1 Y Z q u Y K o M 6 l S 2 9 y + 3 X A 5 Y Z f j H C 7 P y z G d z y V g b 9 p x W D z w A R E f L 9 S + t z S n w r R 6 V x j N f B 7 D H h 8 W K k U E H C 7 8 X l e v O h d M Z J j H m E l m 4 L L L O M x r k / b f P a T O Z r K w l d z 4 M B u E V d q v + X z 2 n K B 4 l 2 4 r W 7 w F j Y j e g K F M I B j C 1 V U X P I 6 G 9 P w W j P d W 1 b P Z P N Y S U s k k I j J W o L E V K h Y 1 U 8 T c 3 r w P S t U h Y R q f 1 L q R s 2 E y Y V f P Z O e j p Q h n u c f q q + h B A J G Y A 2 v i M W a S d o x E a j g c u 5 O 0 Y B h 6 Y b 6 J d M m l f o n Q h N s z l / H t 0 d b P j G 5 j c s 3 I u n 5 z b O e v j U J l x o 6 C b B 8 / p Z f L q K e b c E f c q N a K a N T E i 1 W L Q N i F c x t B h J t 1 P B R t Y D N V h S v g R q N U R C m X w w 1 r E F U 7 J 8 g + W D M S H l T 2 n K D 4 B F n z e t l D / V X 0 B o z 7 i 8 z w 6 o P 5 4 I 4 T K t X t H i J G 0 y s w H X x + z r X 1 C 4 g 0 V F 7 v Y d i 3 s u n B R H x 3 A + P + 2 j 0 L 4 a f t J 3 q 3 J y 6 Z n O i r o i 9 o D G R T R S s + X X D C a 8 m j X o z D 1 7 0 f B 3 w b 6 I o Y y Q H u k 2 Q L V V x c s u O 5 g 0 Y K f D u X l p 1 Y T Y m w p U H f H W + o a T z 8 s Y L t 7 T X Z 6 V g 0 u 7 P n B E W v w s m U x b Z M p U p n N y p o W h y 7 9 r Q U F P n u c R l X y F 9 6 g R t r d 8 q a P y S t H n 6 y y 2 T S 3 x T f P i y d x K Q R X v I n R m + c + R t k 0 k k 8 d v I J O F w e T E 1 c h 1 v G f K P P / D n i e S s k c E Q d D h y O 1 j D S V V P T m n j 5 I y O i 3 F N f 9 g P I n k x K U B D b D 6 o h g / o v c g H S I e E b H 9 E 7 L t 7 h + g M 2 8 X I 3 e L z s S B i m 8 r h D n o Y S D + E j h C k y z T 8 P e 1 J Q D y J f 5 + d 0 a L 4 4 e 6 b r o m d 5 k H n Q x M T f z O X 8 O s 2 X x 2 O r q O d 3 e K r G L z 6 q 2 W X l B I o b t / a O o B i m f V k 8 z t + + l T v t O z 9 M 8 z d N q W r 5 n Z i s + p v g 7 Z / + E P M X / w m X z r + q P j d W z y K / c g W v v f R D H f J p N F + W o D U l M b w f X v F U q 0 W f + v m h e l P G 2 5 a m F p R G c z + 4 s l f w 2 c d n c X D s B L z D p 3 D r z P / F t c s X t K A 0 m v u h l r i B w R 4 + 2 N O K U i E L u 9 2 K 8 x + c 1 Y L S a L 4 q n K 3 P 0 W h d h u T 6 A o V G 8 x U I u 8 t I T b 2 H + P V X 4 L b X t a A 0 m q / C Z s W J k S N P q B / Q y 8 7 r M Z R G 8 5 U Y D t f g c z X R 5 W 3 A 4 9 B Z P o 1 m V 7 w i k E L 1 z r U 6 z o 3 k g 4 B S R Q v 4 z J 0 j M T 4 K r r W y h Q 7 5 N J p d a B c T 4 U T j Q f F I J / q r O N p z r 5 i I 9 l A a z S 7 Y R D D m Y / O K F 3 + E b 7 3 4 A p Z n Z n H k 4 R O 4 8 u k F x P r 6 c P H c O X U H Q n c s h s T G h v Z Q G s 1 u t D + D 8 u j p v 0 A h m 0 O 0 t 0 d 9 D k e 6 0 D c w C P 6 w n s 1 h V 8 / c S K y t a w + l 0 X w R e B c 1 n 1 H 5 2 K B x 3 x y p l R s o r v O X H c N w x o r q x 8 C 1 o D S a L w j v 3 i 7 E y x L W u V H J V e A d s K J i s e P K i k P d f F p v a k F p N F + I q K + O Z M G m 7 n 4 m o 9 E a J u L 3 P v N D j 6 E 0 m i 9 A P H 9 H T G Q n M R E t K I 2 m g 2 h B a T Q d R A t K o + k g W l A a T Q f R g t J o O o g W l E b T Q b S g N J o O o g W l 0 X Q Q L S i N p o N o Q W k 0 H U Q L S q P p I F p Q G k 0 H 0 Y L S a D q I F p R G 0 0 G 0 o D S a j g H 8 f z k 4 x n a W 2 r x d A A A A A E l F T k S u Q m C C < / I m a g e > < / T o u r > < / T o u r s > < / V i s u a l i z a t i o n > 
</file>

<file path=customXml/item3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 R a n g e 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 R a n g e 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 C o l u m n s \ S a n   J u a n 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 C o l u m n s \ 2 3 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4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 2 0 2 0 - 0 6 - 0 2 T 0 4 : 5 3 : 1 0 . 0 8 8 4 1 0 4 - 0 4 : 0 0 < / L a s t P r o c e s s e d T i m e > < / D a t a M o d e l i n g S a n d b o x . S e r i a l i z e d S a n d b o x E r r o r C a c h e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8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 R a n g e 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 R a n g e 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 C o l u m n s \ S a n   J u a n < / K e y > < / D i a g r a m O b j e c t K e y > < D i a g r a m O b j e c t K e y > < K e y > C o l u m n s \ 2 3 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 C o l u m n s \ S a n   J u a n 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 C o l u m n s \ 2 3 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9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Props1.xml><?xml version="1.0" encoding="utf-8"?>
<ds:datastoreItem xmlns:ds="http://schemas.openxmlformats.org/officeDocument/2006/customXml" ds:itemID="{1B957978-AF16-4943-AE73-AA98F0274E57}">
  <ds:schemaRefs/>
</ds:datastoreItem>
</file>

<file path=customXml/itemProps10.xml><?xml version="1.0" encoding="utf-8"?>
<ds:datastoreItem xmlns:ds="http://schemas.openxmlformats.org/officeDocument/2006/customXml" ds:itemID="{4010322D-15A5-4730-9DFE-4B4773FB0810}">
  <ds:schemaRefs>
    <ds:schemaRef ds:uri="http://www.w3.org/2001/XMLSchema"/>
    <ds:schemaRef ds:uri="http://microsoft.data.visualization.engine.tours/1.0"/>
  </ds:schemaRefs>
</ds:datastoreItem>
</file>

<file path=customXml/itemProps11.xml><?xml version="1.0" encoding="utf-8"?>
<ds:datastoreItem xmlns:ds="http://schemas.openxmlformats.org/officeDocument/2006/customXml" ds:itemID="{9FC5D54E-D26C-4818-AA15-F359EBB6E831}">
  <ds:schemaRefs/>
</ds:datastoreItem>
</file>

<file path=customXml/itemProps12.xml><?xml version="1.0" encoding="utf-8"?>
<ds:datastoreItem xmlns:ds="http://schemas.openxmlformats.org/officeDocument/2006/customXml" ds:itemID="{70433552-D2C0-40ED-AB3A-EBD2F3805677}">
  <ds:schemaRefs/>
</ds:datastoreItem>
</file>

<file path=customXml/itemProps13.xml><?xml version="1.0" encoding="utf-8"?>
<ds:datastoreItem xmlns:ds="http://schemas.openxmlformats.org/officeDocument/2006/customXml" ds:itemID="{32A10C07-4284-4450-98D2-3109FADFE565}">
  <ds:schemaRefs/>
</ds:datastoreItem>
</file>

<file path=customXml/itemProps14.xml><?xml version="1.0" encoding="utf-8"?>
<ds:datastoreItem xmlns:ds="http://schemas.openxmlformats.org/officeDocument/2006/customXml" ds:itemID="{D4FFD291-A485-4773-814D-93F6AF93164E}">
  <ds:schemaRefs/>
</ds:datastoreItem>
</file>

<file path=customXml/itemProps15.xml><?xml version="1.0" encoding="utf-8"?>
<ds:datastoreItem xmlns:ds="http://schemas.openxmlformats.org/officeDocument/2006/customXml" ds:itemID="{F9C796B3-4EA1-445D-9EE0-993266E9CFAC}">
  <ds:schemaRefs/>
</ds:datastoreItem>
</file>

<file path=customXml/itemProps16.xml><?xml version="1.0" encoding="utf-8"?>
<ds:datastoreItem xmlns:ds="http://schemas.openxmlformats.org/officeDocument/2006/customXml" ds:itemID="{2AAE46AF-1CD3-4C00-8651-AC7C014E52FA}">
  <ds:schemaRefs/>
</ds:datastoreItem>
</file>

<file path=customXml/itemProps17.xml><?xml version="1.0" encoding="utf-8"?>
<ds:datastoreItem xmlns:ds="http://schemas.openxmlformats.org/officeDocument/2006/customXml" ds:itemID="{2F0C0329-B102-4452-88F0-3BD82774E6B0}">
  <ds:schemaRefs/>
</ds:datastoreItem>
</file>

<file path=customXml/itemProps18.xml><?xml version="1.0" encoding="utf-8"?>
<ds:datastoreItem xmlns:ds="http://schemas.openxmlformats.org/officeDocument/2006/customXml" ds:itemID="{347DB67C-BC24-40F7-A837-4049FBA47C07}">
  <ds:schemaRefs/>
</ds:datastoreItem>
</file>

<file path=customXml/itemProps19.xml><?xml version="1.0" encoding="utf-8"?>
<ds:datastoreItem xmlns:ds="http://schemas.openxmlformats.org/officeDocument/2006/customXml" ds:itemID="{D3A7BCCF-B2D4-45C1-B860-CE9BD8750515}">
  <ds:schemaRefs/>
</ds:datastoreItem>
</file>

<file path=customXml/itemProps2.xml><?xml version="1.0" encoding="utf-8"?>
<ds:datastoreItem xmlns:ds="http://schemas.openxmlformats.org/officeDocument/2006/customXml" ds:itemID="{E1E8B506-AF7A-464E-964D-794A4B97FA57}">
  <ds:schemaRefs>
    <ds:schemaRef ds:uri="http://www.w3.org/2001/XMLSchema"/>
    <ds:schemaRef ds:uri="http://microsoft.data.visualization.Client.Excel/1.0"/>
  </ds:schemaRefs>
</ds:datastoreItem>
</file>

<file path=customXml/itemProps3.xml><?xml version="1.0" encoding="utf-8"?>
<ds:datastoreItem xmlns:ds="http://schemas.openxmlformats.org/officeDocument/2006/customXml" ds:itemID="{014FC22A-F98F-4F26-BF4C-6E2B783060C0}">
  <ds:schemaRefs/>
</ds:datastoreItem>
</file>

<file path=customXml/itemProps4.xml><?xml version="1.0" encoding="utf-8"?>
<ds:datastoreItem xmlns:ds="http://schemas.openxmlformats.org/officeDocument/2006/customXml" ds:itemID="{8F84CC56-C954-4ECC-8B3B-CA7D9DA8DBF1}">
  <ds:schemaRefs/>
</ds:datastoreItem>
</file>

<file path=customXml/itemProps5.xml><?xml version="1.0" encoding="utf-8"?>
<ds:datastoreItem xmlns:ds="http://schemas.openxmlformats.org/officeDocument/2006/customXml" ds:itemID="{C3CD3CFB-7BA8-44CA-AEB3-75DA847C99C5}">
  <ds:schemaRefs/>
</ds:datastoreItem>
</file>

<file path=customXml/itemProps6.xml><?xml version="1.0" encoding="utf-8"?>
<ds:datastoreItem xmlns:ds="http://schemas.openxmlformats.org/officeDocument/2006/customXml" ds:itemID="{5E26BBAA-E9D5-4508-B926-CF272ABB0400}">
  <ds:schemaRefs/>
</ds:datastoreItem>
</file>

<file path=customXml/itemProps7.xml><?xml version="1.0" encoding="utf-8"?>
<ds:datastoreItem xmlns:ds="http://schemas.openxmlformats.org/officeDocument/2006/customXml" ds:itemID="{F20E5CD0-F4D7-41E9-BB62-4EF8873035D9}">
  <ds:schemaRefs/>
</ds:datastoreItem>
</file>

<file path=customXml/itemProps8.xml><?xml version="1.0" encoding="utf-8"?>
<ds:datastoreItem xmlns:ds="http://schemas.openxmlformats.org/officeDocument/2006/customXml" ds:itemID="{7C47189B-CB4E-43F4-AF3B-F94931F7B74C}">
  <ds:schemaRefs/>
</ds:datastoreItem>
</file>

<file path=customXml/itemProps9.xml><?xml version="1.0" encoding="utf-8"?>
<ds:datastoreItem xmlns:ds="http://schemas.openxmlformats.org/officeDocument/2006/customXml" ds:itemID="{D47D6EF4-AE93-4E16-BC6E-0377C23CFE9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Registro</vt:lpstr>
      <vt:lpstr>Notas</vt:lpstr>
      <vt:lpstr>$$$</vt:lpstr>
      <vt:lpstr>Encuesta intereses</vt:lpstr>
      <vt:lpstr>Acomodos razonables</vt:lpstr>
      <vt:lpstr>Conducta</vt:lpstr>
      <vt:lpstr>Asignaciones</vt:lpstr>
      <vt:lpstr>Exámen</vt:lpstr>
      <vt:lpstr>Quiz</vt:lpstr>
      <vt:lpstr>Informe oral </vt:lpstr>
      <vt:lpstr>Proyecto</vt:lpstr>
      <vt:lpstr>Bonos</vt:lpstr>
      <vt:lpstr>Listado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Conferencia 14</dc:creator>
  <cp:lastModifiedBy>Conferencia 14</cp:lastModifiedBy>
  <dcterms:created xsi:type="dcterms:W3CDTF">2020-05-31T13:12:17Z</dcterms:created>
  <dcterms:modified xsi:type="dcterms:W3CDTF">2020-06-02T17:02:58Z</dcterms:modified>
</cp:coreProperties>
</file>